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Jugend ins Zentrum II (2018-2022)\AUSSCHREIBUNGEN\2022\Ausschreibung und Merkblatt\Einzelne Dokumente_FW_KMSS\"/>
    </mc:Choice>
  </mc:AlternateContent>
  <bookViews>
    <workbookView xWindow="0" yWindow="0" windowWidth="28800" windowHeight="12330" activeTab="1"/>
  </bookViews>
  <sheets>
    <sheet name="Zusammenfassung" sheetId="1" r:id="rId1"/>
    <sheet name="FW1" sheetId="2" r:id="rId2"/>
    <sheet name="FW2" sheetId="7" r:id="rId3"/>
    <sheet name="FW3" sheetId="9" r:id="rId4"/>
    <sheet name="FW4" sheetId="8" r:id="rId5"/>
    <sheet name="Belegliste" sheetId="6" r:id="rId6"/>
  </sheets>
  <definedNames>
    <definedName name="_xlnm.Print_Area" localSheetId="5">Belegliste!$A$1:$J$40</definedName>
    <definedName name="_xlnm.Print_Area" localSheetId="0">Zusammenfassung!$A$1:$K$37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6" l="1"/>
  <c r="J34" i="6"/>
  <c r="A10" i="6"/>
  <c r="A9" i="6"/>
  <c r="A8" i="6"/>
  <c r="I22" i="6"/>
  <c r="I18" i="6"/>
  <c r="J36" i="6"/>
  <c r="I28" i="6"/>
  <c r="J28" i="6"/>
  <c r="J22" i="6"/>
  <c r="J18" i="6"/>
  <c r="I14" i="6"/>
  <c r="G6" i="6"/>
  <c r="D10" i="1"/>
  <c r="B10" i="1"/>
  <c r="B9" i="1"/>
  <c r="B8" i="1"/>
  <c r="E26" i="9"/>
  <c r="F26" i="9" s="1"/>
  <c r="E24" i="9"/>
  <c r="F24" i="9" s="1"/>
  <c r="F21" i="9"/>
  <c r="D9" i="1" s="1"/>
  <c r="F18" i="9"/>
  <c r="F16" i="9"/>
  <c r="F20" i="9" s="1"/>
  <c r="F14" i="9"/>
  <c r="D5" i="9"/>
  <c r="C4" i="9"/>
  <c r="C3" i="9"/>
  <c r="E26" i="8"/>
  <c r="F26" i="8" s="1"/>
  <c r="E24" i="8"/>
  <c r="F24" i="8" s="1"/>
  <c r="F21" i="8"/>
  <c r="F18" i="8"/>
  <c r="F16" i="8"/>
  <c r="F14" i="8"/>
  <c r="D5" i="8"/>
  <c r="C4" i="8"/>
  <c r="C3" i="8"/>
  <c r="E26" i="7"/>
  <c r="F26" i="7" s="1"/>
  <c r="E24" i="7"/>
  <c r="F24" i="7" s="1"/>
  <c r="F21" i="7"/>
  <c r="D8" i="1" s="1"/>
  <c r="F18" i="7"/>
  <c r="F16" i="7"/>
  <c r="F14" i="7"/>
  <c r="D5" i="7"/>
  <c r="C4" i="7"/>
  <c r="C3" i="7"/>
  <c r="D5" i="2"/>
  <c r="E26" i="2"/>
  <c r="F26" i="2" s="1"/>
  <c r="E24" i="2"/>
  <c r="F24" i="2" s="1"/>
  <c r="J33" i="6" l="1"/>
  <c r="F23" i="9"/>
  <c r="E9" i="1" s="1"/>
  <c r="F23" i="2"/>
  <c r="F20" i="8"/>
  <c r="F13" i="8" s="1"/>
  <c r="F23" i="8"/>
  <c r="E10" i="1" s="1"/>
  <c r="F13" i="9"/>
  <c r="C9" i="1" s="1"/>
  <c r="F20" i="7"/>
  <c r="F13" i="7" s="1"/>
  <c r="C8" i="1" s="1"/>
  <c r="F23" i="7"/>
  <c r="E8" i="1" s="1"/>
  <c r="F30" i="8" l="1"/>
  <c r="F10" i="1" s="1"/>
  <c r="C10" i="1"/>
  <c r="F30" i="9"/>
  <c r="F9" i="1" s="1"/>
  <c r="F30" i="7"/>
  <c r="F8" i="1" s="1"/>
  <c r="I13" i="6" l="1"/>
  <c r="J14" i="6"/>
  <c r="J26" i="6" l="1"/>
  <c r="J13" i="6" s="1"/>
  <c r="J40" i="6" s="1"/>
  <c r="F5" i="6"/>
  <c r="F4" i="6"/>
  <c r="F14" i="2" l="1"/>
  <c r="F16" i="2"/>
  <c r="F18" i="2"/>
  <c r="F21" i="2"/>
  <c r="D7" i="1" l="1"/>
  <c r="F20" i="2"/>
  <c r="F13" i="2" s="1"/>
  <c r="F30" i="2" s="1"/>
  <c r="B7" i="1"/>
  <c r="F12" i="1" l="1"/>
  <c r="C4" i="2"/>
  <c r="C3" i="2"/>
  <c r="D13" i="1"/>
  <c r="E7" i="1" l="1"/>
  <c r="E13" i="1" s="1"/>
  <c r="C7" i="1" l="1"/>
  <c r="F7" i="1"/>
  <c r="C13" i="1" l="1"/>
  <c r="E12" i="1"/>
  <c r="D11" i="1"/>
  <c r="D12" i="1"/>
  <c r="E11" i="1"/>
  <c r="C11" i="1"/>
  <c r="C12" i="1"/>
  <c r="F11" i="1"/>
  <c r="F13" i="1"/>
  <c r="F14" i="1" s="1"/>
  <c r="F15" i="1" l="1"/>
</calcChain>
</file>

<file path=xl/sharedStrings.xml><?xml version="1.0" encoding="utf-8"?>
<sst xmlns="http://schemas.openxmlformats.org/spreadsheetml/2006/main" count="279" uniqueCount="84">
  <si>
    <t>Antragsteller*in</t>
  </si>
  <si>
    <t>Jahr</t>
  </si>
  <si>
    <t>Honorare</t>
  </si>
  <si>
    <t>Sachausgaben</t>
  </si>
  <si>
    <t>Gesamt</t>
  </si>
  <si>
    <t>Kalkulation</t>
  </si>
  <si>
    <t>Honorare (brutto)</t>
  </si>
  <si>
    <t>KSK 4,2%</t>
  </si>
  <si>
    <t>€ je 60 Min.</t>
  </si>
  <si>
    <t>FW1</t>
  </si>
  <si>
    <t>Modul:</t>
  </si>
  <si>
    <t>Projekttitel:</t>
  </si>
  <si>
    <t>FKZ:</t>
  </si>
  <si>
    <t>1.3</t>
  </si>
  <si>
    <r>
      <t xml:space="preserve">Anzahl der geplanten </t>
    </r>
    <r>
      <rPr>
        <b/>
        <sz val="11"/>
        <color theme="1"/>
        <rFont val="Calibri"/>
        <family val="2"/>
        <scheme val="minor"/>
      </rPr>
      <t>Stunden aktiv mit den Teilnehmenden</t>
    </r>
    <r>
      <rPr>
        <sz val="11"/>
        <color theme="1"/>
        <rFont val="Calibri"/>
        <family val="2"/>
        <scheme val="minor"/>
      </rPr>
      <t xml:space="preserve"> (max. 40 Stunden) :</t>
    </r>
  </si>
  <si>
    <r>
      <t xml:space="preserve">Anzahl der geplanten </t>
    </r>
    <r>
      <rPr>
        <b/>
        <sz val="11"/>
        <color theme="1"/>
        <rFont val="Calibri"/>
        <family val="2"/>
        <scheme val="minor"/>
      </rPr>
      <t>Workshoptage</t>
    </r>
    <r>
      <rPr>
        <sz val="11"/>
        <color theme="1"/>
        <rFont val="Calibri"/>
        <family val="2"/>
        <scheme val="minor"/>
      </rPr>
      <t xml:space="preserve"> (maximal):</t>
    </r>
  </si>
  <si>
    <r>
      <t xml:space="preserve">Geplantes </t>
    </r>
    <r>
      <rPr>
        <b/>
        <sz val="11"/>
        <color theme="1"/>
        <rFont val="Calibri"/>
        <family val="2"/>
        <scheme val="minor"/>
      </rPr>
      <t>Durchführungsjahr</t>
    </r>
    <r>
      <rPr>
        <sz val="11"/>
        <color theme="1"/>
        <rFont val="Calibri"/>
        <family val="2"/>
        <scheme val="minor"/>
      </rPr>
      <t xml:space="preserve"> (bitte auswählen):</t>
    </r>
  </si>
  <si>
    <t>FW2</t>
  </si>
  <si>
    <t>Modul</t>
  </si>
  <si>
    <t>FW3</t>
  </si>
  <si>
    <t>FW4</t>
  </si>
  <si>
    <t>1.1.1</t>
  </si>
  <si>
    <t>1.1.2</t>
  </si>
  <si>
    <t>1.1.3</t>
  </si>
  <si>
    <t>1.1.4</t>
  </si>
  <si>
    <t>Anzahl Gesamtstunden</t>
  </si>
  <si>
    <t>Aufwands-
entschädigungen</t>
  </si>
  <si>
    <t>SUMME</t>
  </si>
  <si>
    <t>SUMME inkl. Verwaltungspauschale</t>
  </si>
  <si>
    <r>
      <rPr>
        <b/>
        <sz val="11"/>
        <color theme="1"/>
        <rFont val="Calibri"/>
        <family val="2"/>
        <scheme val="minor"/>
      </rPr>
      <t>Geplanter Start</t>
    </r>
    <r>
      <rPr>
        <sz val="11"/>
        <color theme="1"/>
        <rFont val="Calibri"/>
        <family val="2"/>
        <scheme val="minor"/>
      </rPr>
      <t xml:space="preserve"> des Workshops mit den Teilnehmenden (Tag.Monat.Jahr):</t>
    </r>
  </si>
  <si>
    <t>1.1</t>
  </si>
  <si>
    <t>1.2</t>
  </si>
  <si>
    <r>
      <t xml:space="preserve">Anzahl der geplanten </t>
    </r>
    <r>
      <rPr>
        <b/>
        <sz val="11"/>
        <color theme="1"/>
        <rFont val="Calibri"/>
        <family val="2"/>
        <scheme val="minor"/>
      </rPr>
      <t>Teilnehmer*innen</t>
    </r>
  </si>
  <si>
    <t>Verwaltungspauschale</t>
  </si>
  <si>
    <t xml:space="preserve">Künstler*innen </t>
  </si>
  <si>
    <t>max. 80 Std., 50 € / 60 Min.; mind. 5 TN je Künstler*in</t>
  </si>
  <si>
    <t>Öffentlichkeitsarbeit</t>
  </si>
  <si>
    <t>max. 8 Std. x 25 €</t>
  </si>
  <si>
    <t>Bitte füllen Sie die orangenen Zellen projektspezifisch aus. 
Wenn Sie nur eine Ferienwerkstatt beantragen, dann entsprechend nur FW1</t>
  </si>
  <si>
    <t>Kosten-
position</t>
  </si>
  <si>
    <t>Geplante Ausgaben des Moduls FW1 GESAMT</t>
  </si>
  <si>
    <t xml:space="preserve">Technischer Support </t>
  </si>
  <si>
    <t xml:space="preserve">max. 3 Std. x 40 € </t>
  </si>
  <si>
    <t xml:space="preserve">Aufwandsentschädigungen (brutto) </t>
  </si>
  <si>
    <t>max. 20 Std., 5 € / 60 Min</t>
  </si>
  <si>
    <t>Geplante Ausgaben des Moduls FW2 GESAMT</t>
  </si>
  <si>
    <t>Geplante Ausgaben des Moduls FW3 GESAMT</t>
  </si>
  <si>
    <t>Geplante Ausgaben des Moduls FW4 GESAMT</t>
  </si>
  <si>
    <t>Zusammenfassung der Tabellenblätter 1 bis 4</t>
  </si>
  <si>
    <t>max. 80 Std., 50 €/60 Min.; mind. 5 TN je Künstler*in</t>
  </si>
  <si>
    <t>ggf.</t>
  </si>
  <si>
    <t>Auszahlungs-datum</t>
  </si>
  <si>
    <t>Zahlungsgrund/Verwendungszweck</t>
  </si>
  <si>
    <t>Zahlbetrag</t>
  </si>
  <si>
    <t>Gesamtausgaben aller Module</t>
  </si>
  <si>
    <t>Öffentlichkeitsarbeit max. 8 Std. x 25 €</t>
  </si>
  <si>
    <t xml:space="preserve">Technischer Support  max. 3 Std. x 40 € </t>
  </si>
  <si>
    <t>Aufwandsentschädigungen (brutto)  max. 20 Std., 5 € / 60 Min</t>
  </si>
  <si>
    <t>Bitte füllen Sie die orangenen Zellen projektspezifisch aus. Wenn Sie nur eine Ferienwerkstatt umgesetzt haben, dann entsprechend nur für FW1. 
Bei mehreren Modulen FW1, FW2 .. Bitte Gesamtangaben machen.</t>
  </si>
  <si>
    <t>von:</t>
  </si>
  <si>
    <t>bis:</t>
  </si>
  <si>
    <t xml:space="preserve">FW </t>
  </si>
  <si>
    <t xml:space="preserve">Kalkulation auf Basis von fester Beträge FERIENWERKSTATT </t>
  </si>
  <si>
    <t xml:space="preserve">Kalkulation auf Basis fester Beträge FERIENWERKSTATT </t>
  </si>
  <si>
    <t xml:space="preserve">Belegliste FERIENWERKSTATT </t>
  </si>
  <si>
    <t>Sonstige Ausgaben</t>
  </si>
  <si>
    <t>1.3.1</t>
  </si>
  <si>
    <t>1.3.2</t>
  </si>
  <si>
    <t>Verpflegungspauschale</t>
  </si>
  <si>
    <t>1.3.3</t>
  </si>
  <si>
    <t>Verbrauchs- und Arbeitsmaterialpauschale</t>
  </si>
  <si>
    <t>Belegnummer</t>
  </si>
  <si>
    <t>GESAMT</t>
  </si>
  <si>
    <r>
      <rPr>
        <b/>
        <sz val="11"/>
        <color theme="1"/>
        <rFont val="Calibri"/>
        <family val="2"/>
        <scheme val="minor"/>
      </rPr>
      <t>Laufzeit</t>
    </r>
    <r>
      <rPr>
        <sz val="11"/>
        <color theme="1"/>
        <rFont val="Calibri"/>
        <family val="2"/>
        <scheme val="minor"/>
      </rPr>
      <t xml:space="preserve"> des Gesamtprojekts (alle FW zusammen)</t>
    </r>
  </si>
  <si>
    <t>Zahlungsempfänger*in
 Vorname                    Nachname</t>
  </si>
  <si>
    <r>
      <rPr>
        <b/>
        <sz val="9"/>
        <color theme="1"/>
        <rFont val="Calibri"/>
        <family val="2"/>
        <scheme val="minor"/>
      </rPr>
      <t>max. 263,00 € / Belege vorhalten und in Belegliste auflisten</t>
    </r>
    <r>
      <rPr>
        <sz val="9"/>
        <color theme="1"/>
        <rFont val="Calibri"/>
        <family val="2"/>
        <scheme val="minor"/>
      </rPr>
      <t xml:space="preserve">
Druckkosten (z.B. Flyer, Postkarten, Poster, Publikationen); projektbezogene temporäre Mieten bzw. Käufe (Räume, GWG, Software); Gebühren (z.B. GEMA); Eintritte</t>
    </r>
  </si>
  <si>
    <t>Anzahl der durchgeführten Stunden aktiv mit den Teilnehmenden</t>
  </si>
  <si>
    <r>
      <rPr>
        <b/>
        <sz val="11"/>
        <color theme="1"/>
        <rFont val="Calibri"/>
        <family val="2"/>
        <scheme val="minor"/>
      </rPr>
      <t>Anzahl der Teilnehmer*innen</t>
    </r>
    <r>
      <rPr>
        <sz val="11"/>
        <color theme="1"/>
        <rFont val="Calibri"/>
        <family val="2"/>
        <scheme val="minor"/>
      </rPr>
      <t xml:space="preserve"> gemäß Teilnahmelisten</t>
    </r>
  </si>
  <si>
    <t>Anzahl der Workshoptage</t>
  </si>
  <si>
    <t>Verpflegungspauschale (keine Einzelbelege notwendig)</t>
  </si>
  <si>
    <t>Verbrauchs- und Arbeitsmaterialpauschale (Einzelbelege bitte vorhalten)</t>
  </si>
  <si>
    <t>Sonstige Ausgaben max. 263,- € (Bitte Einzelbelege vorhalten und aufführen)</t>
  </si>
  <si>
    <t>Keine Belege notwendig, 0,60 € pro Teilnehmer*in und Stunde</t>
  </si>
  <si>
    <r>
      <rPr>
        <b/>
        <sz val="9"/>
        <color theme="1"/>
        <rFont val="Calibri"/>
        <family val="2"/>
        <scheme val="minor"/>
      </rPr>
      <t xml:space="preserve">Bitte Belege vorhalten, 1,50 € pro Teilnehmer*in und Stunde
</t>
    </r>
    <r>
      <rPr>
        <sz val="9"/>
        <color theme="1"/>
        <rFont val="Calibri"/>
        <family val="2"/>
        <scheme val="minor"/>
      </rPr>
      <t>Niedrigpreisiges projektnotwendiges Verbrauchs- und Arbeitsmaterial (Künstler*innenbedarf, Baumaterial, Textilien, Technik/Medien); Fahrtkosten ÖPNV; Hygienebedarf (Hygienemasken, Desinfektionsmittel); digitale Datenträger (CD/DVD/USB-sticks)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</si>
</sst>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578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780"/>
        <bgColor indexed="64"/>
      </patternFill>
    </fill>
    <fill>
      <patternFill patternType="solid">
        <fgColor rgb="FF2E72B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Protection="1"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Protection="1"/>
    <xf numFmtId="0" fontId="5" fillId="6" borderId="10" xfId="0" applyFont="1" applyFill="1" applyBorder="1" applyProtection="1"/>
    <xf numFmtId="0" fontId="5" fillId="6" borderId="11" xfId="0" applyFont="1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2" fillId="0" borderId="23" xfId="0" applyFont="1" applyBorder="1" applyProtection="1"/>
    <xf numFmtId="0" fontId="2" fillId="2" borderId="21" xfId="0" applyFont="1" applyFill="1" applyBorder="1" applyProtection="1"/>
    <xf numFmtId="0" fontId="2" fillId="2" borderId="26" xfId="0" applyFont="1" applyFill="1" applyBorder="1" applyProtection="1"/>
    <xf numFmtId="0" fontId="2" fillId="3" borderId="33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wrapText="1"/>
    </xf>
    <xf numFmtId="0" fontId="2" fillId="3" borderId="25" xfId="0" applyFont="1" applyFill="1" applyBorder="1" applyAlignment="1" applyProtection="1">
      <alignment horizontal="center"/>
    </xf>
    <xf numFmtId="0" fontId="0" fillId="0" borderId="1" xfId="0" applyBorder="1" applyProtection="1"/>
    <xf numFmtId="164" fontId="0" fillId="0" borderId="1" xfId="0" applyNumberFormat="1" applyBorder="1" applyProtection="1"/>
    <xf numFmtId="164" fontId="0" fillId="0" borderId="14" xfId="0" applyNumberFormat="1" applyBorder="1" applyProtection="1"/>
    <xf numFmtId="0" fontId="0" fillId="2" borderId="1" xfId="0" applyFill="1" applyBorder="1" applyProtection="1"/>
    <xf numFmtId="164" fontId="0" fillId="2" borderId="1" xfId="0" applyNumberFormat="1" applyFill="1" applyBorder="1" applyProtection="1"/>
    <xf numFmtId="164" fontId="0" fillId="2" borderId="14" xfId="0" applyNumberFormat="1" applyFill="1" applyBorder="1" applyProtection="1"/>
    <xf numFmtId="0" fontId="0" fillId="2" borderId="43" xfId="0" applyFill="1" applyBorder="1" applyProtection="1"/>
    <xf numFmtId="164" fontId="0" fillId="2" borderId="43" xfId="0" applyNumberFormat="1" applyFill="1" applyBorder="1" applyProtection="1"/>
    <xf numFmtId="164" fontId="0" fillId="2" borderId="44" xfId="0" applyNumberFormat="1" applyFill="1" applyBorder="1" applyProtection="1"/>
    <xf numFmtId="0" fontId="2" fillId="3" borderId="45" xfId="0" applyFont="1" applyFill="1" applyBorder="1" applyProtection="1"/>
    <xf numFmtId="164" fontId="0" fillId="0" borderId="47" xfId="0" applyNumberFormat="1" applyBorder="1" applyProtection="1"/>
    <xf numFmtId="0" fontId="2" fillId="3" borderId="48" xfId="0" applyFont="1" applyFill="1" applyBorder="1" applyProtection="1"/>
    <xf numFmtId="164" fontId="0" fillId="2" borderId="44" xfId="1" applyNumberFormat="1" applyFont="1" applyFill="1" applyBorder="1" applyProtection="1"/>
    <xf numFmtId="0" fontId="2" fillId="3" borderId="49" xfId="0" applyFont="1" applyFill="1" applyBorder="1" applyAlignment="1" applyProtection="1">
      <alignment horizontal="left"/>
    </xf>
    <xf numFmtId="164" fontId="0" fillId="3" borderId="5" xfId="0" applyNumberFormat="1" applyFill="1" applyBorder="1" applyProtection="1"/>
    <xf numFmtId="164" fontId="0" fillId="3" borderId="14" xfId="0" applyNumberFormat="1" applyFont="1" applyFill="1" applyBorder="1" applyProtection="1"/>
    <xf numFmtId="0" fontId="1" fillId="6" borderId="26" xfId="0" applyFont="1" applyFill="1" applyBorder="1" applyAlignment="1" applyProtection="1"/>
    <xf numFmtId="0" fontId="1" fillId="6" borderId="29" xfId="0" applyFont="1" applyFill="1" applyBorder="1" applyAlignment="1" applyProtection="1"/>
    <xf numFmtId="164" fontId="1" fillId="6" borderId="36" xfId="0" applyNumberFormat="1" applyFont="1" applyFill="1" applyBorder="1" applyProtection="1"/>
    <xf numFmtId="0" fontId="0" fillId="4" borderId="14" xfId="0" applyFill="1" applyBorder="1" applyAlignment="1" applyProtection="1">
      <alignment horizontal="center"/>
      <protection locked="0"/>
    </xf>
    <xf numFmtId="14" fontId="0" fillId="4" borderId="14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49" fontId="0" fillId="0" borderId="21" xfId="0" applyNumberFormat="1" applyFill="1" applyBorder="1" applyAlignment="1" applyProtection="1">
      <alignment horizontal="right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21" xfId="0" applyFont="1" applyBorder="1" applyProtection="1"/>
    <xf numFmtId="0" fontId="0" fillId="0" borderId="3" xfId="0" applyBorder="1" applyProtection="1"/>
    <xf numFmtId="0" fontId="0" fillId="2" borderId="3" xfId="0" applyFill="1" applyBorder="1" applyProtection="1"/>
    <xf numFmtId="0" fontId="2" fillId="2" borderId="28" xfId="0" applyFont="1" applyFill="1" applyBorder="1" applyAlignment="1" applyProtection="1">
      <alignment horizontal="right"/>
    </xf>
    <xf numFmtId="0" fontId="5" fillId="6" borderId="9" xfId="0" applyFont="1" applyFill="1" applyBorder="1" applyProtection="1"/>
    <xf numFmtId="0" fontId="7" fillId="6" borderId="37" xfId="0" applyFont="1" applyFill="1" applyBorder="1" applyProtection="1"/>
    <xf numFmtId="0" fontId="5" fillId="6" borderId="38" xfId="0" applyFont="1" applyFill="1" applyBorder="1" applyProtection="1"/>
    <xf numFmtId="0" fontId="7" fillId="6" borderId="10" xfId="0" applyFont="1" applyFill="1" applyBorder="1" applyProtection="1"/>
    <xf numFmtId="0" fontId="7" fillId="6" borderId="31" xfId="0" applyFont="1" applyFill="1" applyBorder="1" applyProtection="1"/>
    <xf numFmtId="0" fontId="7" fillId="6" borderId="32" xfId="0" applyFont="1" applyFill="1" applyBorder="1" applyProtection="1"/>
    <xf numFmtId="0" fontId="0" fillId="0" borderId="21" xfId="0" applyFont="1" applyBorder="1" applyProtection="1"/>
    <xf numFmtId="0" fontId="0" fillId="0" borderId="5" xfId="0" applyBorder="1" applyProtection="1"/>
    <xf numFmtId="0" fontId="0" fillId="0" borderId="41" xfId="0" applyBorder="1" applyProtection="1"/>
    <xf numFmtId="0" fontId="0" fillId="0" borderId="16" xfId="0" applyFill="1" applyBorder="1" applyAlignment="1" applyProtection="1">
      <alignment horizontal="center"/>
    </xf>
    <xf numFmtId="0" fontId="0" fillId="2" borderId="21" xfId="0" applyFont="1" applyFill="1" applyBorder="1" applyProtection="1"/>
    <xf numFmtId="0" fontId="0" fillId="2" borderId="5" xfId="0" applyFill="1" applyBorder="1" applyProtection="1"/>
    <xf numFmtId="0" fontId="0" fillId="0" borderId="21" xfId="0" applyFill="1" applyBorder="1" applyProtection="1"/>
    <xf numFmtId="0" fontId="0" fillId="0" borderId="5" xfId="0" applyFill="1" applyBorder="1" applyProtection="1"/>
    <xf numFmtId="0" fontId="0" fillId="0" borderId="3" xfId="0" applyFill="1" applyBorder="1" applyAlignment="1" applyProtection="1"/>
    <xf numFmtId="0" fontId="9" fillId="6" borderId="12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1" fillId="6" borderId="35" xfId="0" applyFont="1" applyFill="1" applyBorder="1" applyAlignment="1" applyProtection="1">
      <alignment horizontal="center" vertical="center"/>
    </xf>
    <xf numFmtId="0" fontId="1" fillId="6" borderId="35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/>
    </xf>
    <xf numFmtId="49" fontId="1" fillId="6" borderId="9" xfId="0" applyNumberFormat="1" applyFont="1" applyFill="1" applyBorder="1" applyAlignment="1" applyProtection="1">
      <alignment horizontal="right"/>
    </xf>
    <xf numFmtId="0" fontId="1" fillId="6" borderId="38" xfId="0" applyFont="1" applyFill="1" applyBorder="1" applyProtection="1"/>
    <xf numFmtId="0" fontId="3" fillId="6" borderId="10" xfId="0" applyFont="1" applyFill="1" applyBorder="1" applyProtection="1"/>
    <xf numFmtId="164" fontId="1" fillId="6" borderId="11" xfId="0" applyNumberFormat="1" applyFont="1" applyFill="1" applyBorder="1" applyProtection="1"/>
    <xf numFmtId="164" fontId="0" fillId="5" borderId="15" xfId="0" applyNumberFormat="1" applyFill="1" applyBorder="1" applyProtection="1"/>
    <xf numFmtId="0" fontId="0" fillId="0" borderId="17" xfId="0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2" xfId="0" applyFill="1" applyBorder="1" applyProtection="1"/>
    <xf numFmtId="0" fontId="0" fillId="0" borderId="4" xfId="0" applyFill="1" applyBorder="1" applyProtection="1"/>
    <xf numFmtId="0" fontId="0" fillId="0" borderId="18" xfId="0" applyBorder="1" applyProtection="1"/>
    <xf numFmtId="49" fontId="0" fillId="0" borderId="21" xfId="0" applyNumberFormat="1" applyFill="1" applyBorder="1" applyAlignment="1" applyProtection="1">
      <alignment horizontal="right"/>
    </xf>
    <xf numFmtId="0" fontId="4" fillId="0" borderId="2" xfId="0" applyFont="1" applyFill="1" applyBorder="1" applyProtection="1"/>
    <xf numFmtId="8" fontId="0" fillId="0" borderId="2" xfId="0" applyNumberFormat="1" applyFill="1" applyBorder="1" applyProtection="1"/>
    <xf numFmtId="0" fontId="0" fillId="0" borderId="1" xfId="0" applyFill="1" applyBorder="1" applyProtection="1"/>
    <xf numFmtId="8" fontId="0" fillId="0" borderId="15" xfId="0" applyNumberFormat="1" applyFill="1" applyBorder="1" applyProtection="1"/>
    <xf numFmtId="49" fontId="0" fillId="5" borderId="21" xfId="0" applyNumberFormat="1" applyFill="1" applyBorder="1" applyAlignment="1" applyProtection="1">
      <alignment horizontal="right"/>
    </xf>
    <xf numFmtId="0" fontId="0" fillId="5" borderId="2" xfId="0" applyFill="1" applyBorder="1" applyProtection="1"/>
    <xf numFmtId="0" fontId="0" fillId="5" borderId="5" xfId="0" applyFill="1" applyBorder="1" applyProtection="1"/>
    <xf numFmtId="164" fontId="0" fillId="5" borderId="2" xfId="0" applyNumberFormat="1" applyFill="1" applyBorder="1" applyProtection="1"/>
    <xf numFmtId="164" fontId="0" fillId="0" borderId="2" xfId="0" applyNumberFormat="1" applyFill="1" applyBorder="1" applyProtection="1"/>
    <xf numFmtId="164" fontId="0" fillId="0" borderId="15" xfId="0" applyNumberFormat="1" applyFill="1" applyBorder="1" applyProtection="1"/>
    <xf numFmtId="49" fontId="1" fillId="6" borderId="21" xfId="0" applyNumberFormat="1" applyFont="1" applyFill="1" applyBorder="1" applyAlignment="1" applyProtection="1">
      <alignment horizontal="right"/>
    </xf>
    <xf numFmtId="0" fontId="1" fillId="6" borderId="2" xfId="0" applyFont="1" applyFill="1" applyBorder="1" applyProtection="1"/>
    <xf numFmtId="0" fontId="3" fillId="6" borderId="5" xfId="0" applyFont="1" applyFill="1" applyBorder="1" applyProtection="1"/>
    <xf numFmtId="164" fontId="1" fillId="6" borderId="15" xfId="0" applyNumberFormat="1" applyFont="1" applyFill="1" applyBorder="1" applyProtection="1"/>
    <xf numFmtId="0" fontId="2" fillId="0" borderId="17" xfId="0" applyFont="1" applyFill="1" applyBorder="1" applyProtection="1"/>
    <xf numFmtId="0" fontId="4" fillId="0" borderId="42" xfId="0" applyFont="1" applyFill="1" applyBorder="1" applyProtection="1"/>
    <xf numFmtId="0" fontId="0" fillId="0" borderId="7" xfId="0" applyFill="1" applyBorder="1" applyProtection="1"/>
    <xf numFmtId="0" fontId="2" fillId="0" borderId="18" xfId="0" applyFont="1" applyFill="1" applyBorder="1" applyProtection="1"/>
    <xf numFmtId="0" fontId="1" fillId="6" borderId="5" xfId="0" applyFont="1" applyFill="1" applyBorder="1" applyProtection="1"/>
    <xf numFmtId="0" fontId="1" fillId="6" borderId="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vertical="top" wrapText="1"/>
    </xf>
    <xf numFmtId="0" fontId="8" fillId="6" borderId="19" xfId="0" applyFont="1" applyFill="1" applyBorder="1" applyProtection="1"/>
    <xf numFmtId="0" fontId="6" fillId="6" borderId="8" xfId="0" applyFont="1" applyFill="1" applyBorder="1" applyProtection="1"/>
    <xf numFmtId="0" fontId="5" fillId="6" borderId="8" xfId="0" applyFont="1" applyFill="1" applyBorder="1" applyAlignment="1" applyProtection="1"/>
    <xf numFmtId="164" fontId="5" fillId="6" borderId="20" xfId="0" applyNumberFormat="1" applyFont="1" applyFill="1" applyBorder="1" applyAlignment="1" applyProtection="1"/>
    <xf numFmtId="0" fontId="0" fillId="4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4" borderId="35" xfId="0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49" fontId="0" fillId="0" borderId="26" xfId="0" applyNumberFormat="1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vertical="center"/>
      <protection locked="0"/>
    </xf>
    <xf numFmtId="49" fontId="0" fillId="4" borderId="35" xfId="0" applyNumberFormat="1" applyFill="1" applyBorder="1" applyAlignment="1" applyProtection="1">
      <alignment horizontal="right"/>
      <protection locked="0"/>
    </xf>
    <xf numFmtId="0" fontId="0" fillId="4" borderId="35" xfId="0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9" fontId="0" fillId="4" borderId="5" xfId="0" applyNumberFormat="1" applyFill="1" applyBorder="1" applyAlignment="1" applyProtection="1">
      <alignment horizontal="right"/>
      <protection locked="0"/>
    </xf>
    <xf numFmtId="0" fontId="3" fillId="6" borderId="31" xfId="0" applyFont="1" applyFill="1" applyBorder="1" applyProtection="1"/>
    <xf numFmtId="164" fontId="3" fillId="6" borderId="3" xfId="0" applyNumberFormat="1" applyFont="1" applyFill="1" applyBorder="1" applyProtection="1"/>
    <xf numFmtId="164" fontId="14" fillId="6" borderId="5" xfId="0" applyNumberFormat="1" applyFont="1" applyFill="1" applyBorder="1" applyProtection="1"/>
    <xf numFmtId="164" fontId="13" fillId="4" borderId="14" xfId="0" applyNumberFormat="1" applyFont="1" applyFill="1" applyBorder="1" applyAlignment="1" applyProtection="1">
      <alignment horizontal="right"/>
      <protection locked="0"/>
    </xf>
    <xf numFmtId="8" fontId="0" fillId="5" borderId="15" xfId="0" applyNumberFormat="1" applyFill="1" applyBorder="1" applyProtection="1"/>
    <xf numFmtId="0" fontId="0" fillId="5" borderId="1" xfId="0" applyFill="1" applyBorder="1" applyProtection="1"/>
    <xf numFmtId="8" fontId="0" fillId="5" borderId="2" xfId="0" applyNumberFormat="1" applyFill="1" applyBorder="1" applyProtection="1"/>
    <xf numFmtId="0" fontId="16" fillId="5" borderId="5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0" fillId="0" borderId="43" xfId="0" applyFill="1" applyBorder="1" applyAlignment="1" applyProtection="1"/>
    <xf numFmtId="0" fontId="15" fillId="0" borderId="42" xfId="0" applyFont="1" applyBorder="1" applyAlignment="1" applyProtection="1">
      <alignment vertical="center"/>
    </xf>
    <xf numFmtId="0" fontId="2" fillId="0" borderId="26" xfId="0" applyFont="1" applyFill="1" applyBorder="1" applyProtection="1"/>
    <xf numFmtId="0" fontId="0" fillId="0" borderId="27" xfId="0" applyFill="1" applyBorder="1" applyProtection="1"/>
    <xf numFmtId="0" fontId="2" fillId="0" borderId="28" xfId="0" applyFont="1" applyFill="1" applyBorder="1" applyAlignment="1" applyProtection="1">
      <alignment horizontal="right"/>
    </xf>
    <xf numFmtId="164" fontId="0" fillId="0" borderId="46" xfId="0" applyNumberFormat="1" applyBorder="1" applyProtection="1"/>
    <xf numFmtId="164" fontId="2" fillId="0" borderId="50" xfId="0" applyNumberFormat="1" applyFont="1" applyBorder="1" applyProtection="1"/>
    <xf numFmtId="164" fontId="2" fillId="0" borderId="51" xfId="0" applyNumberFormat="1" applyFont="1" applyBorder="1" applyProtection="1"/>
    <xf numFmtId="164" fontId="0" fillId="3" borderId="5" xfId="0" applyNumberFormat="1" applyFont="1" applyFill="1" applyBorder="1" applyProtection="1"/>
    <xf numFmtId="0" fontId="0" fillId="3" borderId="21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2" fillId="6" borderId="9" xfId="0" applyFont="1" applyFill="1" applyBorder="1" applyProtection="1">
      <protection locked="0"/>
    </xf>
    <xf numFmtId="0" fontId="12" fillId="6" borderId="10" xfId="0" applyFont="1" applyFill="1" applyBorder="1" applyProtection="1">
      <protection locked="0"/>
    </xf>
    <xf numFmtId="0" fontId="5" fillId="6" borderId="10" xfId="0" applyFont="1" applyFill="1" applyBorder="1" applyProtection="1">
      <protection locked="0"/>
    </xf>
    <xf numFmtId="0" fontId="5" fillId="6" borderId="11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1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5" borderId="9" xfId="0" applyNumberFormat="1" applyFill="1" applyBorder="1" applyAlignment="1" applyProtection="1">
      <alignment horizontal="right"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49" fontId="0" fillId="5" borderId="38" xfId="0" applyNumberFormat="1" applyFill="1" applyBorder="1" applyAlignment="1" applyProtection="1">
      <alignment horizontal="right"/>
      <protection locked="0"/>
    </xf>
    <xf numFmtId="0" fontId="2" fillId="5" borderId="38" xfId="0" applyFont="1" applyFill="1" applyBorder="1" applyProtection="1">
      <protection locked="0"/>
    </xf>
    <xf numFmtId="49" fontId="0" fillId="5" borderId="23" xfId="0" applyNumberFormat="1" applyFill="1" applyBorder="1" applyAlignment="1" applyProtection="1">
      <alignment horizontal="right"/>
      <protection locked="0"/>
    </xf>
    <xf numFmtId="49" fontId="0" fillId="5" borderId="31" xfId="0" applyNumberFormat="1" applyFill="1" applyBorder="1" applyAlignment="1" applyProtection="1">
      <alignment horizontal="right"/>
      <protection locked="0"/>
    </xf>
    <xf numFmtId="0" fontId="2" fillId="5" borderId="53" xfId="0" applyFont="1" applyFill="1" applyBorder="1" applyProtection="1">
      <protection locked="0"/>
    </xf>
    <xf numFmtId="0" fontId="0" fillId="5" borderId="31" xfId="0" applyFill="1" applyBorder="1" applyProtection="1">
      <protection locked="0"/>
    </xf>
    <xf numFmtId="8" fontId="0" fillId="5" borderId="53" xfId="0" applyNumberFormat="1" applyFill="1" applyBorder="1" applyProtection="1">
      <protection locked="0"/>
    </xf>
    <xf numFmtId="164" fontId="0" fillId="5" borderId="53" xfId="0" applyNumberFormat="1" applyFill="1" applyBorder="1" applyProtection="1">
      <protection locked="0"/>
    </xf>
    <xf numFmtId="49" fontId="0" fillId="5" borderId="57" xfId="0" applyNumberFormat="1" applyFill="1" applyBorder="1" applyAlignment="1" applyProtection="1">
      <alignment horizontal="right"/>
      <protection locked="0"/>
    </xf>
    <xf numFmtId="49" fontId="0" fillId="5" borderId="58" xfId="0" applyNumberFormat="1" applyFill="1" applyBorder="1" applyAlignment="1" applyProtection="1">
      <alignment horizontal="right"/>
      <protection locked="0"/>
    </xf>
    <xf numFmtId="0" fontId="2" fillId="5" borderId="60" xfId="0" applyFont="1" applyFill="1" applyBorder="1" applyProtection="1">
      <protection locked="0"/>
    </xf>
    <xf numFmtId="0" fontId="0" fillId="5" borderId="58" xfId="0" applyFill="1" applyBorder="1" applyProtection="1">
      <protection locked="0"/>
    </xf>
    <xf numFmtId="0" fontId="0" fillId="5" borderId="60" xfId="0" applyFill="1" applyBorder="1" applyProtection="1">
      <protection locked="0"/>
    </xf>
    <xf numFmtId="0" fontId="0" fillId="5" borderId="55" xfId="0" applyFill="1" applyBorder="1" applyProtection="1">
      <protection locked="0"/>
    </xf>
    <xf numFmtId="164" fontId="5" fillId="6" borderId="59" xfId="0" applyNumberFormat="1" applyFont="1" applyFill="1" applyBorder="1" applyAlignment="1" applyProtection="1"/>
    <xf numFmtId="164" fontId="0" fillId="5" borderId="32" xfId="0" applyNumberFormat="1" applyFill="1" applyBorder="1" applyProtection="1"/>
    <xf numFmtId="0" fontId="1" fillId="6" borderId="1" xfId="0" applyFont="1" applyFill="1" applyBorder="1" applyAlignment="1" applyProtection="1">
      <alignment horizontal="centerContinuous" vertical="center"/>
    </xf>
    <xf numFmtId="49" fontId="0" fillId="5" borderId="9" xfId="0" applyNumberFormat="1" applyFill="1" applyBorder="1" applyAlignment="1" applyProtection="1">
      <alignment horizontal="right"/>
    </xf>
    <xf numFmtId="49" fontId="0" fillId="5" borderId="10" xfId="0" applyNumberFormat="1" applyFill="1" applyBorder="1" applyAlignment="1" applyProtection="1">
      <alignment horizontal="right"/>
    </xf>
    <xf numFmtId="49" fontId="0" fillId="5" borderId="58" xfId="0" applyNumberFormat="1" applyFill="1" applyBorder="1" applyAlignment="1" applyProtection="1">
      <alignment horizontal="right"/>
    </xf>
    <xf numFmtId="0" fontId="2" fillId="5" borderId="38" xfId="0" applyFont="1" applyFill="1" applyBorder="1" applyProtection="1"/>
    <xf numFmtId="0" fontId="2" fillId="5" borderId="60" xfId="0" applyFont="1" applyFill="1" applyBorder="1" applyProtection="1"/>
    <xf numFmtId="0" fontId="2" fillId="5" borderId="10" xfId="0" applyFont="1" applyFill="1" applyBorder="1" applyProtection="1"/>
    <xf numFmtId="0" fontId="2" fillId="5" borderId="38" xfId="0" applyFont="1" applyFill="1" applyBorder="1" applyAlignment="1" applyProtection="1">
      <alignment horizontal="right"/>
    </xf>
    <xf numFmtId="49" fontId="0" fillId="5" borderId="23" xfId="0" applyNumberFormat="1" applyFill="1" applyBorder="1" applyAlignment="1" applyProtection="1">
      <alignment horizontal="right"/>
    </xf>
    <xf numFmtId="49" fontId="0" fillId="5" borderId="31" xfId="0" applyNumberFormat="1" applyFill="1" applyBorder="1" applyAlignment="1" applyProtection="1">
      <alignment horizontal="right"/>
    </xf>
    <xf numFmtId="0" fontId="2" fillId="5" borderId="53" xfId="0" applyFont="1" applyFill="1" applyBorder="1" applyProtection="1"/>
    <xf numFmtId="0" fontId="0" fillId="5" borderId="31" xfId="0" applyFill="1" applyBorder="1" applyProtection="1"/>
    <xf numFmtId="8" fontId="0" fillId="5" borderId="53" xfId="0" applyNumberFormat="1" applyFill="1" applyBorder="1" applyProtection="1"/>
    <xf numFmtId="164" fontId="0" fillId="5" borderId="53" xfId="0" applyNumberFormat="1" applyFill="1" applyBorder="1" applyProtection="1"/>
    <xf numFmtId="0" fontId="0" fillId="5" borderId="24" xfId="0" applyFill="1" applyBorder="1" applyAlignment="1" applyProtection="1">
      <alignment horizontal="center"/>
    </xf>
    <xf numFmtId="0" fontId="8" fillId="6" borderId="57" xfId="0" applyFont="1" applyFill="1" applyBorder="1" applyProtection="1"/>
    <xf numFmtId="0" fontId="8" fillId="6" borderId="58" xfId="0" applyFont="1" applyFill="1" applyBorder="1" applyProtection="1"/>
    <xf numFmtId="0" fontId="6" fillId="6" borderId="58" xfId="0" applyFont="1" applyFill="1" applyBorder="1" applyProtection="1"/>
    <xf numFmtId="0" fontId="5" fillId="6" borderId="58" xfId="0" applyFont="1" applyFill="1" applyBorder="1" applyAlignment="1" applyProtection="1"/>
    <xf numFmtId="0" fontId="1" fillId="6" borderId="54" xfId="0" applyFont="1" applyFill="1" applyBorder="1" applyAlignment="1" applyProtection="1">
      <alignment horizontal="center" vertical="center" wrapText="1"/>
    </xf>
    <xf numFmtId="0" fontId="2" fillId="0" borderId="5" xfId="0" applyFont="1" applyBorder="1" applyProtection="1"/>
    <xf numFmtId="0" fontId="2" fillId="2" borderId="5" xfId="0" applyFont="1" applyFill="1" applyBorder="1" applyProtection="1"/>
    <xf numFmtId="0" fontId="2" fillId="2" borderId="29" xfId="0" applyFont="1" applyFill="1" applyBorder="1" applyProtection="1"/>
    <xf numFmtId="0" fontId="0" fillId="2" borderId="41" xfId="0" applyFill="1" applyBorder="1" applyProtection="1"/>
    <xf numFmtId="0" fontId="2" fillId="2" borderId="29" xfId="0" applyFont="1" applyFill="1" applyBorder="1" applyAlignment="1" applyProtection="1">
      <alignment horizontal="left"/>
    </xf>
    <xf numFmtId="0" fontId="12" fillId="6" borderId="10" xfId="0" applyFont="1" applyFill="1" applyBorder="1" applyAlignment="1" applyProtection="1">
      <alignment horizontal="center"/>
    </xf>
    <xf numFmtId="0" fontId="12" fillId="6" borderId="24" xfId="0" applyFont="1" applyFill="1" applyBorder="1" applyAlignment="1" applyProtection="1">
      <alignment horizontal="center"/>
    </xf>
    <xf numFmtId="0" fontId="12" fillId="6" borderId="52" xfId="0" applyFont="1" applyFill="1" applyBorder="1" applyAlignment="1" applyProtection="1">
      <alignment horizontal="center"/>
    </xf>
    <xf numFmtId="0" fontId="5" fillId="6" borderId="10" xfId="0" applyFont="1" applyFill="1" applyBorder="1" applyAlignment="1" applyProtection="1">
      <alignment horizontal="right"/>
    </xf>
    <xf numFmtId="0" fontId="5" fillId="6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right"/>
    </xf>
    <xf numFmtId="0" fontId="2" fillId="0" borderId="22" xfId="0" applyFont="1" applyBorder="1" applyProtection="1"/>
    <xf numFmtId="0" fontId="0" fillId="0" borderId="6" xfId="0" applyBorder="1" applyProtection="1"/>
    <xf numFmtId="0" fontId="0" fillId="2" borderId="5" xfId="0" applyFont="1" applyFill="1" applyBorder="1" applyProtection="1"/>
    <xf numFmtId="8" fontId="0" fillId="5" borderId="32" xfId="0" applyNumberFormat="1" applyFill="1" applyBorder="1" applyProtection="1"/>
    <xf numFmtId="0" fontId="0" fillId="5" borderId="24" xfId="0" applyFill="1" applyBorder="1" applyAlignment="1" applyProtection="1">
      <alignment horizontal="right"/>
    </xf>
    <xf numFmtId="0" fontId="0" fillId="5" borderId="3" xfId="0" applyFill="1" applyBorder="1" applyProtection="1"/>
    <xf numFmtId="49" fontId="1" fillId="7" borderId="9" xfId="0" applyNumberFormat="1" applyFont="1" applyFill="1" applyBorder="1" applyAlignment="1" applyProtection="1">
      <alignment horizontal="right"/>
    </xf>
    <xf numFmtId="49" fontId="1" fillId="7" borderId="10" xfId="0" applyNumberFormat="1" applyFont="1" applyFill="1" applyBorder="1" applyAlignment="1" applyProtection="1">
      <alignment horizontal="right"/>
    </xf>
    <xf numFmtId="0" fontId="1" fillId="7" borderId="38" xfId="0" applyFont="1" applyFill="1" applyBorder="1" applyProtection="1"/>
    <xf numFmtId="0" fontId="3" fillId="7" borderId="10" xfId="0" applyFont="1" applyFill="1" applyBorder="1" applyProtection="1"/>
    <xf numFmtId="0" fontId="3" fillId="7" borderId="0" xfId="0" applyFont="1" applyFill="1" applyBorder="1" applyProtection="1"/>
    <xf numFmtId="0" fontId="3" fillId="7" borderId="38" xfId="0" applyFont="1" applyFill="1" applyBorder="1" applyProtection="1"/>
    <xf numFmtId="0" fontId="3" fillId="7" borderId="52" xfId="0" applyFont="1" applyFill="1" applyBorder="1" applyProtection="1"/>
    <xf numFmtId="164" fontId="1" fillId="7" borderId="11" xfId="0" applyNumberFormat="1" applyFont="1" applyFill="1" applyBorder="1" applyProtection="1"/>
    <xf numFmtId="164" fontId="3" fillId="7" borderId="38" xfId="0" applyNumberFormat="1" applyFont="1" applyFill="1" applyBorder="1" applyProtection="1"/>
    <xf numFmtId="0" fontId="3" fillId="7" borderId="52" xfId="0" applyFont="1" applyFill="1" applyBorder="1" applyAlignment="1" applyProtection="1">
      <alignment horizontal="center"/>
    </xf>
    <xf numFmtId="164" fontId="0" fillId="5" borderId="55" xfId="0" applyNumberFormat="1" applyFill="1" applyBorder="1" applyProtection="1"/>
    <xf numFmtId="164" fontId="0" fillId="4" borderId="14" xfId="0" applyNumberFormat="1" applyFill="1" applyBorder="1" applyProtection="1">
      <protection locked="0"/>
    </xf>
    <xf numFmtId="164" fontId="0" fillId="4" borderId="36" xfId="0" applyNumberFormat="1" applyFill="1" applyBorder="1" applyProtection="1">
      <protection locked="0"/>
    </xf>
    <xf numFmtId="49" fontId="0" fillId="5" borderId="34" xfId="0" applyNumberFormat="1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0" fontId="0" fillId="0" borderId="3" xfId="0" applyFill="1" applyBorder="1" applyProtection="1"/>
    <xf numFmtId="8" fontId="0" fillId="5" borderId="1" xfId="0" applyNumberFormat="1" applyFill="1" applyBorder="1" applyProtection="1">
      <protection locked="0"/>
    </xf>
    <xf numFmtId="8" fontId="0" fillId="5" borderId="3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10" fillId="4" borderId="12" xfId="0" applyFont="1" applyFill="1" applyBorder="1" applyAlignment="1" applyProtection="1">
      <alignment horizontal="left" wrapText="1"/>
    </xf>
    <xf numFmtId="0" fontId="10" fillId="4" borderId="0" xfId="0" applyFont="1" applyFill="1" applyBorder="1" applyAlignment="1" applyProtection="1">
      <alignment horizontal="left" wrapText="1"/>
    </xf>
    <xf numFmtId="0" fontId="10" fillId="4" borderId="13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1" fillId="6" borderId="26" xfId="0" applyFont="1" applyFill="1" applyBorder="1" applyAlignment="1" applyProtection="1">
      <alignment horizontal="left" vertical="center" wrapText="1"/>
    </xf>
    <xf numFmtId="0" fontId="1" fillId="6" borderId="27" xfId="0" applyFont="1" applyFill="1" applyBorder="1" applyAlignment="1" applyProtection="1">
      <alignment horizontal="left" vertical="center"/>
    </xf>
    <xf numFmtId="0" fontId="0" fillId="4" borderId="12" xfId="0" applyFont="1" applyFill="1" applyBorder="1" applyAlignment="1" applyProtection="1">
      <alignment horizontal="left" wrapText="1"/>
      <protection locked="0"/>
    </xf>
    <xf numFmtId="0" fontId="0" fillId="4" borderId="0" xfId="0" applyFont="1" applyFill="1" applyBorder="1" applyAlignment="1" applyProtection="1">
      <alignment horizontal="left" wrapText="1"/>
      <protection locked="0"/>
    </xf>
    <xf numFmtId="0" fontId="0" fillId="4" borderId="13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1" fillId="6" borderId="19" xfId="0" applyFont="1" applyFill="1" applyBorder="1" applyAlignment="1" applyProtection="1">
      <alignment horizontal="left" vertical="center" wrapText="1"/>
    </xf>
    <xf numFmtId="0" fontId="1" fillId="6" borderId="56" xfId="0" applyFont="1" applyFill="1" applyBorder="1" applyAlignment="1" applyProtection="1">
      <alignment horizontal="left" vertical="center"/>
    </xf>
    <xf numFmtId="0" fontId="0" fillId="5" borderId="5" xfId="0" applyFill="1" applyBorder="1" applyAlignment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2E72B0"/>
      <color rgb="FF0057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434187</xdr:colOff>
      <xdr:row>0</xdr:row>
      <xdr:rowOff>114776</xdr:rowOff>
    </xdr:from>
    <xdr:to>
      <xdr:col>10</xdr:col>
      <xdr:colOff>152564</xdr:colOff>
      <xdr:row>5</xdr:row>
      <xdr:rowOff>211798</xdr:rowOff>
    </xdr:to>
    <xdr:sp macro="" textlink="">
      <xdr:nvSpPr>
        <xdr:cNvPr id="2" name="Ovale Legende 1"/>
        <xdr:cNvSpPr/>
      </xdr:nvSpPr>
      <xdr:spPr>
        <a:xfrm rot="270212">
          <a:off x="7225512" y="114776"/>
          <a:ext cx="2032952" cy="1116197"/>
        </a:xfrm>
        <a:prstGeom prst="wedgeEllipseCallout">
          <a:avLst>
            <a:gd name="adj1" fmla="val -106180"/>
            <a:gd name="adj2" fmla="val 10689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/>
            <a:t>Bitte jeweils die</a:t>
          </a:r>
          <a:r>
            <a:rPr lang="de-DE" sz="1400" b="1" baseline="0"/>
            <a:t> orangfarbenen Zellen ausfüllen!</a:t>
          </a:r>
          <a:endParaRPr lang="de-DE" sz="1400" b="1"/>
        </a:p>
      </xdr:txBody>
    </xdr:sp>
    <xdr:clientData/>
  </xdr:twoCellAnchor>
  <xdr:twoCellAnchor editAs="oneCell">
    <xdr:from>
      <xdr:col>0</xdr:col>
      <xdr:colOff>1100417</xdr:colOff>
      <xdr:row>30</xdr:row>
      <xdr:rowOff>32051</xdr:rowOff>
    </xdr:from>
    <xdr:to>
      <xdr:col>5</xdr:col>
      <xdr:colOff>998407</xdr:colOff>
      <xdr:row>35</xdr:row>
      <xdr:rowOff>58564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417" y="6242351"/>
          <a:ext cx="4908140" cy="979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777241</xdr:colOff>
      <xdr:row>0</xdr:row>
      <xdr:rowOff>222504</xdr:rowOff>
    </xdr:from>
    <xdr:to>
      <xdr:col>8</xdr:col>
      <xdr:colOff>691900</xdr:colOff>
      <xdr:row>7</xdr:row>
      <xdr:rowOff>49533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6738">
          <a:off x="7239001" y="222504"/>
          <a:ext cx="1499619" cy="1396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777241</xdr:colOff>
      <xdr:row>0</xdr:row>
      <xdr:rowOff>222504</xdr:rowOff>
    </xdr:from>
    <xdr:to>
      <xdr:col>8</xdr:col>
      <xdr:colOff>691900</xdr:colOff>
      <xdr:row>7</xdr:row>
      <xdr:rowOff>49533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6738">
          <a:off x="7168516" y="222504"/>
          <a:ext cx="1467234" cy="14462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777241</xdr:colOff>
      <xdr:row>0</xdr:row>
      <xdr:rowOff>222504</xdr:rowOff>
    </xdr:from>
    <xdr:to>
      <xdr:col>8</xdr:col>
      <xdr:colOff>691900</xdr:colOff>
      <xdr:row>7</xdr:row>
      <xdr:rowOff>49533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6738">
          <a:off x="7168516" y="222504"/>
          <a:ext cx="1467234" cy="1446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777241</xdr:colOff>
      <xdr:row>0</xdr:row>
      <xdr:rowOff>222504</xdr:rowOff>
    </xdr:from>
    <xdr:to>
      <xdr:col>8</xdr:col>
      <xdr:colOff>691900</xdr:colOff>
      <xdr:row>7</xdr:row>
      <xdr:rowOff>49533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6738">
          <a:off x="7168516" y="222504"/>
          <a:ext cx="1467234" cy="14462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9526</xdr:rowOff>
    </xdr:from>
    <xdr:to>
      <xdr:col>6</xdr:col>
      <xdr:colOff>2628900</xdr:colOff>
      <xdr:row>0</xdr:row>
      <xdr:rowOff>1039568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4425" y="9526"/>
          <a:ext cx="5543550" cy="1030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5"/>
  <sheetViews>
    <sheetView zoomScaleNormal="100" zoomScalePageLayoutView="85" workbookViewId="0">
      <selection activeCell="B3" sqref="B3:F3"/>
    </sheetView>
  </sheetViews>
  <sheetFormatPr baseColWidth="10" defaultColWidth="11.5703125" defaultRowHeight="15" x14ac:dyDescent="0.25"/>
  <cols>
    <col min="1" max="1" width="23.5703125" style="1" customWidth="1"/>
    <col min="2" max="2" width="7.85546875" style="1" customWidth="1"/>
    <col min="3" max="3" width="12.5703125" style="1" customWidth="1"/>
    <col min="4" max="4" width="15.85546875" style="1" customWidth="1"/>
    <col min="5" max="5" width="15.28515625" style="1" customWidth="1"/>
    <col min="6" max="6" width="15.140625" style="1" customWidth="1"/>
    <col min="7" max="16384" width="11.5703125" style="1"/>
  </cols>
  <sheetData>
    <row r="1" spans="1:6" ht="18.75" x14ac:dyDescent="0.3">
      <c r="A1" s="3" t="s">
        <v>63</v>
      </c>
      <c r="B1" s="4"/>
      <c r="C1" s="4"/>
      <c r="D1" s="4"/>
      <c r="E1" s="4"/>
      <c r="F1" s="5"/>
    </row>
    <row r="2" spans="1:6" ht="15.75" thickBot="1" x14ac:dyDescent="0.3">
      <c r="A2" s="6" t="s">
        <v>48</v>
      </c>
      <c r="B2" s="7"/>
      <c r="C2" s="7"/>
      <c r="D2" s="7"/>
      <c r="E2" s="7"/>
      <c r="F2" s="8"/>
    </row>
    <row r="3" spans="1:6" x14ac:dyDescent="0.25">
      <c r="A3" s="9" t="s">
        <v>0</v>
      </c>
      <c r="B3" s="228"/>
      <c r="C3" s="228"/>
      <c r="D3" s="228"/>
      <c r="E3" s="228"/>
      <c r="F3" s="229"/>
    </row>
    <row r="4" spans="1:6" x14ac:dyDescent="0.25">
      <c r="A4" s="10" t="s">
        <v>11</v>
      </c>
      <c r="B4" s="226"/>
      <c r="C4" s="226"/>
      <c r="D4" s="226"/>
      <c r="E4" s="226"/>
      <c r="F4" s="227"/>
    </row>
    <row r="5" spans="1:6" ht="15.75" thickBot="1" x14ac:dyDescent="0.3">
      <c r="A5" s="134" t="s">
        <v>12</v>
      </c>
      <c r="B5" s="136" t="s">
        <v>61</v>
      </c>
      <c r="C5" s="230"/>
      <c r="D5" s="230"/>
      <c r="E5" s="230"/>
      <c r="F5" s="231"/>
    </row>
    <row r="6" spans="1:6" ht="45" x14ac:dyDescent="0.25">
      <c r="A6" s="12" t="s">
        <v>18</v>
      </c>
      <c r="B6" s="15" t="s">
        <v>1</v>
      </c>
      <c r="C6" s="15" t="s">
        <v>2</v>
      </c>
      <c r="D6" s="16" t="s">
        <v>26</v>
      </c>
      <c r="E6" s="15" t="s">
        <v>3</v>
      </c>
      <c r="F6" s="17" t="s">
        <v>4</v>
      </c>
    </row>
    <row r="7" spans="1:6" x14ac:dyDescent="0.25">
      <c r="A7" s="13" t="s">
        <v>9</v>
      </c>
      <c r="B7" s="18">
        <f>'FW1'!F11</f>
        <v>0</v>
      </c>
      <c r="C7" s="19">
        <f>'FW1'!F13</f>
        <v>0</v>
      </c>
      <c r="D7" s="19">
        <f>'FW1'!F21</f>
        <v>0</v>
      </c>
      <c r="E7" s="19">
        <f>'FW1'!F23</f>
        <v>0</v>
      </c>
      <c r="F7" s="20">
        <f>'FW1'!F30</f>
        <v>0</v>
      </c>
    </row>
    <row r="8" spans="1:6" x14ac:dyDescent="0.25">
      <c r="A8" s="14" t="s">
        <v>17</v>
      </c>
      <c r="B8" s="21">
        <f>'FW2'!F11</f>
        <v>0</v>
      </c>
      <c r="C8" s="22">
        <f>'FW2'!F13</f>
        <v>0</v>
      </c>
      <c r="D8" s="22">
        <f>'FW2'!F21</f>
        <v>0</v>
      </c>
      <c r="E8" s="22">
        <f>'FW2'!F23</f>
        <v>0</v>
      </c>
      <c r="F8" s="23">
        <f>'FW2'!F30</f>
        <v>0</v>
      </c>
    </row>
    <row r="9" spans="1:6" x14ac:dyDescent="0.25">
      <c r="A9" s="13" t="s">
        <v>19</v>
      </c>
      <c r="B9" s="18">
        <f>'FW3'!F11</f>
        <v>0</v>
      </c>
      <c r="C9" s="19">
        <f>'FW3'!F13</f>
        <v>0</v>
      </c>
      <c r="D9" s="19">
        <f>'FW3'!F21</f>
        <v>0</v>
      </c>
      <c r="E9" s="19">
        <f>'FW3'!F23</f>
        <v>0</v>
      </c>
      <c r="F9" s="20">
        <f>'FW3'!F30</f>
        <v>0</v>
      </c>
    </row>
    <row r="10" spans="1:6" ht="15.75" thickBot="1" x14ac:dyDescent="0.3">
      <c r="A10" s="2" t="s">
        <v>20</v>
      </c>
      <c r="B10" s="24">
        <f>'FW4'!F11</f>
        <v>0</v>
      </c>
      <c r="C10" s="25">
        <f>'FW4'!F13</f>
        <v>0</v>
      </c>
      <c r="D10" s="25">
        <f>'FW4'!F21</f>
        <v>0</v>
      </c>
      <c r="E10" s="25">
        <f>'FW4'!F23</f>
        <v>0</v>
      </c>
      <c r="F10" s="26">
        <f>'FW4'!F30</f>
        <v>0</v>
      </c>
    </row>
    <row r="11" spans="1:6" ht="15.75" thickTop="1" x14ac:dyDescent="0.25">
      <c r="B11" s="27">
        <v>2021</v>
      </c>
      <c r="C11" s="137">
        <f ca="1">SUMIF(B7:C10,2021,C7:C10)</f>
        <v>0</v>
      </c>
      <c r="D11" s="137">
        <f ca="1">SUMIF(B7:D10,2021,D7:D10)</f>
        <v>0</v>
      </c>
      <c r="E11" s="137">
        <f ca="1">SUMIF(B7:E10,2021,E7:E10)</f>
        <v>0</v>
      </c>
      <c r="F11" s="28">
        <f ca="1">SUMIF(B7:F10,2021,F7:F10)</f>
        <v>0</v>
      </c>
    </row>
    <row r="12" spans="1:6" ht="15.75" thickBot="1" x14ac:dyDescent="0.3">
      <c r="B12" s="29">
        <v>2022</v>
      </c>
      <c r="C12" s="25">
        <f ca="1">SUMIF(B7:C10,2022,C7:C10)</f>
        <v>0</v>
      </c>
      <c r="D12" s="25">
        <f ca="1">SUMIF(B7:D10,2022,D7:D10)</f>
        <v>0</v>
      </c>
      <c r="E12" s="25">
        <f ca="1">SUMIF(B7:E10,2022,E7:E10)</f>
        <v>0</v>
      </c>
      <c r="F12" s="30">
        <f ca="1">SUMIF(B7:F10,2022,F7:F10)</f>
        <v>0</v>
      </c>
    </row>
    <row r="13" spans="1:6" ht="15.75" thickTop="1" x14ac:dyDescent="0.25">
      <c r="B13" s="31" t="s">
        <v>27</v>
      </c>
      <c r="C13" s="138">
        <f>SUM(C7:C10)</f>
        <v>0</v>
      </c>
      <c r="D13" s="138">
        <f>SUM(D7:D10)</f>
        <v>0</v>
      </c>
      <c r="E13" s="138">
        <f>SUM(E7:E10)</f>
        <v>0</v>
      </c>
      <c r="F13" s="139">
        <f>SUM(F7:F10)</f>
        <v>0</v>
      </c>
    </row>
    <row r="14" spans="1:6" x14ac:dyDescent="0.25">
      <c r="B14" s="141" t="s">
        <v>33</v>
      </c>
      <c r="C14" s="140"/>
      <c r="D14" s="32"/>
      <c r="E14" s="32"/>
      <c r="F14" s="33">
        <f>IF(F13=0,0,IF(F13&lt;6000,300,F13*0.05))</f>
        <v>0</v>
      </c>
    </row>
    <row r="15" spans="1:6" ht="15.75" thickBot="1" x14ac:dyDescent="0.3">
      <c r="B15" s="34" t="s">
        <v>28</v>
      </c>
      <c r="C15" s="35"/>
      <c r="D15" s="35"/>
      <c r="E15" s="35"/>
      <c r="F15" s="36">
        <f>SUM(F13+F14)</f>
        <v>0</v>
      </c>
    </row>
  </sheetData>
  <sheetProtection algorithmName="SHA-512" hashValue="bRyqz/G/Ns86TwaWuQkgx5IPMLq8tDWH2fjw1IlArTY9iNrb5utWdjQBZazJv92E32gRTRpnDNc7WCacdmjtIA==" saltValue="ePYLhzl9vWz0dzaTa0Bzug==" spinCount="100000" sheet="1" formatCells="0" formatColumns="0" formatRows="0" selectLockedCells="1"/>
  <mergeCells count="3">
    <mergeCell ref="B4:F4"/>
    <mergeCell ref="B3:F3"/>
    <mergeCell ref="C5:F5"/>
  </mergeCells>
  <pageMargins left="0.7" right="0.7" top="0.78740157499999996" bottom="0.78740157499999996" header="0.3" footer="0.3"/>
  <pageSetup paperSize="9" scale="82" orientation="landscape" r:id="rId1"/>
  <headerFooter>
    <firstFooter>&amp;C&amp;G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30"/>
  <sheetViews>
    <sheetView tabSelected="1" zoomScaleNormal="100" workbookViewId="0">
      <selection activeCell="F8" sqref="F8"/>
    </sheetView>
  </sheetViews>
  <sheetFormatPr baseColWidth="10" defaultColWidth="11.5703125" defaultRowHeight="15" x14ac:dyDescent="0.25"/>
  <cols>
    <col min="1" max="1" width="10.7109375" style="44" customWidth="1"/>
    <col min="2" max="2" width="15.5703125" style="44" customWidth="1"/>
    <col min="3" max="3" width="24.85546875" style="44" customWidth="1"/>
    <col min="4" max="5" width="15.28515625" style="44" customWidth="1"/>
    <col min="6" max="6" width="14.28515625" style="44" customWidth="1"/>
    <col min="7" max="16384" width="11.5703125" style="44"/>
  </cols>
  <sheetData>
    <row r="1" spans="1:6" ht="18.75" x14ac:dyDescent="0.3">
      <c r="A1" s="3" t="s">
        <v>62</v>
      </c>
      <c r="B1" s="4"/>
      <c r="C1" s="4"/>
      <c r="D1" s="4"/>
      <c r="E1" s="4"/>
      <c r="F1" s="5"/>
    </row>
    <row r="2" spans="1:6" ht="29.65" customHeight="1" x14ac:dyDescent="0.25">
      <c r="A2" s="236" t="s">
        <v>38</v>
      </c>
      <c r="B2" s="237"/>
      <c r="C2" s="237"/>
      <c r="D2" s="237"/>
      <c r="E2" s="237"/>
      <c r="F2" s="238"/>
    </row>
    <row r="3" spans="1:6" x14ac:dyDescent="0.25">
      <c r="A3" s="45" t="s">
        <v>0</v>
      </c>
      <c r="B3" s="46"/>
      <c r="C3" s="241">
        <f>Zusammenfassung!B3</f>
        <v>0</v>
      </c>
      <c r="D3" s="241"/>
      <c r="E3" s="241"/>
      <c r="F3" s="242"/>
    </row>
    <row r="4" spans="1:6" x14ac:dyDescent="0.25">
      <c r="A4" s="10" t="s">
        <v>11</v>
      </c>
      <c r="B4" s="47"/>
      <c r="C4" s="239">
        <f>Zusammenfassung!B4</f>
        <v>0</v>
      </c>
      <c r="D4" s="239"/>
      <c r="E4" s="239"/>
      <c r="F4" s="240"/>
    </row>
    <row r="5" spans="1:6" ht="15.75" thickBot="1" x14ac:dyDescent="0.3">
      <c r="A5" s="134" t="s">
        <v>12</v>
      </c>
      <c r="B5" s="135"/>
      <c r="C5" s="136" t="s">
        <v>61</v>
      </c>
      <c r="D5" s="230">
        <f>Zusammenfassung!C5</f>
        <v>0</v>
      </c>
      <c r="E5" s="230"/>
      <c r="F5" s="231"/>
    </row>
    <row r="6" spans="1:6" ht="18.75" x14ac:dyDescent="0.3">
      <c r="A6" s="49" t="s">
        <v>10</v>
      </c>
      <c r="B6" s="50"/>
      <c r="C6" s="51" t="s">
        <v>9</v>
      </c>
      <c r="D6" s="52"/>
      <c r="E6" s="53"/>
      <c r="F6" s="54"/>
    </row>
    <row r="7" spans="1:6" x14ac:dyDescent="0.25">
      <c r="A7" s="55" t="s">
        <v>32</v>
      </c>
      <c r="B7" s="56"/>
      <c r="C7" s="56"/>
      <c r="D7" s="56"/>
      <c r="E7" s="57"/>
      <c r="F7" s="58">
        <v>10</v>
      </c>
    </row>
    <row r="8" spans="1:6" x14ac:dyDescent="0.25">
      <c r="A8" s="59" t="s">
        <v>14</v>
      </c>
      <c r="B8" s="60"/>
      <c r="C8" s="60"/>
      <c r="D8" s="60"/>
      <c r="E8" s="47"/>
      <c r="F8" s="37"/>
    </row>
    <row r="9" spans="1:6" x14ac:dyDescent="0.25">
      <c r="A9" s="55" t="s">
        <v>15</v>
      </c>
      <c r="B9" s="56"/>
      <c r="C9" s="56"/>
      <c r="D9" s="56"/>
      <c r="E9" s="46"/>
      <c r="F9" s="37"/>
    </row>
    <row r="10" spans="1:6" x14ac:dyDescent="0.25">
      <c r="A10" s="59" t="s">
        <v>29</v>
      </c>
      <c r="B10" s="60"/>
      <c r="C10" s="60"/>
      <c r="D10" s="60"/>
      <c r="E10" s="47"/>
      <c r="F10" s="38"/>
    </row>
    <row r="11" spans="1:6" x14ac:dyDescent="0.25">
      <c r="A11" s="61" t="s">
        <v>16</v>
      </c>
      <c r="B11" s="62"/>
      <c r="C11" s="62"/>
      <c r="D11" s="62"/>
      <c r="E11" s="63"/>
      <c r="F11" s="37"/>
    </row>
    <row r="12" spans="1:6" ht="32.25" customHeight="1" thickBot="1" x14ac:dyDescent="0.3">
      <c r="A12" s="64" t="s">
        <v>39</v>
      </c>
      <c r="B12" s="65" t="s">
        <v>5</v>
      </c>
      <c r="C12" s="66"/>
      <c r="D12" s="67" t="s">
        <v>8</v>
      </c>
      <c r="E12" s="68" t="s">
        <v>25</v>
      </c>
      <c r="F12" s="69" t="s">
        <v>4</v>
      </c>
    </row>
    <row r="13" spans="1:6" x14ac:dyDescent="0.25">
      <c r="A13" s="70" t="s">
        <v>30</v>
      </c>
      <c r="B13" s="71" t="s">
        <v>6</v>
      </c>
      <c r="C13" s="72"/>
      <c r="D13" s="122"/>
      <c r="E13" s="122"/>
      <c r="F13" s="73">
        <f>F14+F16+F18+F20</f>
        <v>0</v>
      </c>
    </row>
    <row r="14" spans="1:6" x14ac:dyDescent="0.25">
      <c r="A14" s="221" t="s">
        <v>21</v>
      </c>
      <c r="B14" s="87" t="s">
        <v>34</v>
      </c>
      <c r="C14" s="207"/>
      <c r="D14" s="39"/>
      <c r="E14" s="40"/>
      <c r="F14" s="74">
        <f>D14*E14</f>
        <v>0</v>
      </c>
    </row>
    <row r="15" spans="1:6" x14ac:dyDescent="0.25">
      <c r="A15" s="75"/>
      <c r="B15" s="76" t="s">
        <v>49</v>
      </c>
      <c r="C15" s="77"/>
      <c r="D15" s="78"/>
      <c r="E15" s="79"/>
      <c r="F15" s="80"/>
    </row>
    <row r="16" spans="1:6" x14ac:dyDescent="0.25">
      <c r="A16" s="86" t="s">
        <v>22</v>
      </c>
      <c r="B16" s="87" t="s">
        <v>36</v>
      </c>
      <c r="C16" s="88"/>
      <c r="D16" s="128">
        <v>25</v>
      </c>
      <c r="E16" s="40"/>
      <c r="F16" s="126">
        <f>D16*E16</f>
        <v>0</v>
      </c>
    </row>
    <row r="17" spans="1:6" x14ac:dyDescent="0.25">
      <c r="A17" s="81"/>
      <c r="B17" s="82" t="s">
        <v>37</v>
      </c>
      <c r="C17" s="62"/>
      <c r="D17" s="83"/>
      <c r="E17" s="84"/>
      <c r="F17" s="85"/>
    </row>
    <row r="18" spans="1:6" x14ac:dyDescent="0.25">
      <c r="A18" s="86" t="s">
        <v>23</v>
      </c>
      <c r="B18" s="87" t="s">
        <v>41</v>
      </c>
      <c r="C18" s="88"/>
      <c r="D18" s="89">
        <v>40</v>
      </c>
      <c r="E18" s="40"/>
      <c r="F18" s="74">
        <f>D18*E18</f>
        <v>0</v>
      </c>
    </row>
    <row r="19" spans="1:6" x14ac:dyDescent="0.25">
      <c r="A19" s="81"/>
      <c r="B19" s="82" t="s">
        <v>42</v>
      </c>
      <c r="C19" s="62"/>
      <c r="D19" s="90"/>
      <c r="E19" s="84"/>
      <c r="F19" s="91"/>
    </row>
    <row r="20" spans="1:6" x14ac:dyDescent="0.25">
      <c r="A20" s="86" t="s">
        <v>24</v>
      </c>
      <c r="B20" s="87" t="s">
        <v>7</v>
      </c>
      <c r="C20" s="88"/>
      <c r="D20" s="87"/>
      <c r="E20" s="127"/>
      <c r="F20" s="74">
        <f>ROUNDUP(((F14+F16)*0.042),-0.5)</f>
        <v>0</v>
      </c>
    </row>
    <row r="21" spans="1:6" x14ac:dyDescent="0.25">
      <c r="A21" s="92" t="s">
        <v>31</v>
      </c>
      <c r="B21" s="93" t="s">
        <v>43</v>
      </c>
      <c r="C21" s="94"/>
      <c r="D21" s="123">
        <v>5</v>
      </c>
      <c r="E21" s="43"/>
      <c r="F21" s="95">
        <f>D21*E21</f>
        <v>0</v>
      </c>
    </row>
    <row r="22" spans="1:6" x14ac:dyDescent="0.25">
      <c r="A22" s="96"/>
      <c r="B22" s="97" t="s">
        <v>44</v>
      </c>
      <c r="C22" s="98"/>
      <c r="D22" s="223"/>
      <c r="E22" s="79"/>
      <c r="F22" s="99"/>
    </row>
    <row r="23" spans="1:6" x14ac:dyDescent="0.25">
      <c r="A23" s="92" t="s">
        <v>13</v>
      </c>
      <c r="B23" s="93" t="s">
        <v>3</v>
      </c>
      <c r="C23" s="100"/>
      <c r="D23" s="124">
        <v>2.1</v>
      </c>
      <c r="E23" s="101"/>
      <c r="F23" s="95">
        <f>F24+F26+F28</f>
        <v>0</v>
      </c>
    </row>
    <row r="24" spans="1:6" x14ac:dyDescent="0.25">
      <c r="A24" s="86" t="s">
        <v>66</v>
      </c>
      <c r="B24" s="87" t="s">
        <v>68</v>
      </c>
      <c r="C24" s="256"/>
      <c r="D24" s="129">
        <v>0.6</v>
      </c>
      <c r="E24" s="130">
        <f>$F$8</f>
        <v>0</v>
      </c>
      <c r="F24" s="126">
        <f>D24*E24*F7</f>
        <v>0</v>
      </c>
    </row>
    <row r="25" spans="1:6" x14ac:dyDescent="0.25">
      <c r="A25" s="75"/>
      <c r="B25" s="133" t="s">
        <v>82</v>
      </c>
      <c r="C25" s="77"/>
      <c r="D25" s="77"/>
      <c r="E25" s="222"/>
      <c r="F25" s="80"/>
    </row>
    <row r="26" spans="1:6" x14ac:dyDescent="0.25">
      <c r="A26" s="86" t="s">
        <v>67</v>
      </c>
      <c r="B26" s="87" t="s">
        <v>70</v>
      </c>
      <c r="C26" s="88"/>
      <c r="D26" s="129">
        <v>1.5</v>
      </c>
      <c r="E26" s="130">
        <f>$F$8</f>
        <v>0</v>
      </c>
      <c r="F26" s="126">
        <f>D26*E26*F7</f>
        <v>0</v>
      </c>
    </row>
    <row r="27" spans="1:6" ht="62.25" customHeight="1" x14ac:dyDescent="0.25">
      <c r="A27" s="81"/>
      <c r="B27" s="232" t="s">
        <v>83</v>
      </c>
      <c r="C27" s="233"/>
      <c r="D27" s="233"/>
      <c r="E27" s="84"/>
      <c r="F27" s="85"/>
    </row>
    <row r="28" spans="1:6" x14ac:dyDescent="0.25">
      <c r="A28" s="86" t="s">
        <v>69</v>
      </c>
      <c r="B28" s="87" t="s">
        <v>65</v>
      </c>
      <c r="C28" s="88"/>
      <c r="D28" s="88"/>
      <c r="E28" s="127"/>
      <c r="F28" s="125"/>
    </row>
    <row r="29" spans="1:6" ht="50.25" customHeight="1" x14ac:dyDescent="0.25">
      <c r="A29" s="102"/>
      <c r="B29" s="234" t="s">
        <v>75</v>
      </c>
      <c r="C29" s="235"/>
      <c r="D29" s="235"/>
      <c r="E29" s="132"/>
      <c r="F29" s="131"/>
    </row>
    <row r="30" spans="1:6" ht="19.5" thickBot="1" x14ac:dyDescent="0.35">
      <c r="A30" s="103" t="s">
        <v>40</v>
      </c>
      <c r="B30" s="104"/>
      <c r="C30" s="104"/>
      <c r="D30" s="105"/>
      <c r="E30" s="105"/>
      <c r="F30" s="106">
        <f>F13+F21+F23</f>
        <v>0</v>
      </c>
    </row>
  </sheetData>
  <sheetProtection algorithmName="SHA-512" hashValue="4GgVXp9UFXHv0qBYsnq3odr2WPSQvAn7brbRTK20ndDcEvv/mYXBJ1BUGkQt4AGBG9TYnk0zisfrS68H2qWstA==" saltValue="p5MsIoTz+PvH8WN0ae6Fog==" spinCount="100000" sheet="1" formatCells="0" formatColumns="0" formatRows="0" selectLockedCells="1"/>
  <mergeCells count="6">
    <mergeCell ref="B27:D27"/>
    <mergeCell ref="B29:D29"/>
    <mergeCell ref="A2:F2"/>
    <mergeCell ref="D5:F5"/>
    <mergeCell ref="C4:F4"/>
    <mergeCell ref="C3:F3"/>
  </mergeCells>
  <dataValidations count="8">
    <dataValidation type="whole" operator="lessThanOrEqual" allowBlank="1" showInputMessage="1" showErrorMessage="1" error="Öffentlichkeitsarbeit max. 8 Std. x 25 €" sqref="E16:E17 E27">
      <formula1>8</formula1>
    </dataValidation>
    <dataValidation type="whole" operator="lessThanOrEqual" allowBlank="1" showInputMessage="1" showErrorMessage="1" error="Technischer Support max. 3 Std. x 40 € " sqref="E18:E19">
      <formula1>3</formula1>
    </dataValidation>
    <dataValidation type="whole" operator="lessThanOrEqual" allowBlank="1" showInputMessage="1" showErrorMessage="1" error="Künstler*innen max. 80 Std. max. 50 € / 60 Min." sqref="E14">
      <formula1>80</formula1>
    </dataValidation>
    <dataValidation type="whole" operator="lessThanOrEqual" allowBlank="1" showInputMessage="1" showErrorMessage="1" error="max. 20 Std." sqref="E21">
      <formula1>20</formula1>
    </dataValidation>
    <dataValidation type="decimal" operator="lessThanOrEqual" allowBlank="1" showInputMessage="1" showErrorMessage="1" error="Künstler*innen max. 80 Std. max. 50 € / 60 Min." sqref="D14 D24">
      <formula1>50</formula1>
    </dataValidation>
    <dataValidation type="whole" operator="lessThanOrEqual" allowBlank="1" showInputMessage="1" showErrorMessage="1" error="max. 40 Stunden" sqref="F8">
      <formula1>40</formula1>
    </dataValidation>
    <dataValidation type="date" allowBlank="1" showInputMessage="1" showErrorMessage="1" error="Bitte Datum zwichen dem 01.06.2021 und 31.08.2022 angeben" sqref="F10">
      <formula1>44348</formula1>
      <formula2>44804</formula2>
    </dataValidation>
    <dataValidation type="whole" operator="lessThanOrEqual" allowBlank="1" showInputMessage="1" showErrorMessage="1" sqref="F28">
      <formula1>263</formula1>
    </dataValidation>
  </dataValidations>
  <pageMargins left="0.7" right="0.7" top="0.78740157499999996" bottom="0.78740157499999996" header="0.3" footer="0.3"/>
  <pageSetup paperSize="9" scale="65" orientation="portrait" r:id="rId1"/>
  <ignoredErrors>
    <ignoredError sqref="A14 A16 A20 A18 A26 A28 A24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Zusammenfassung!$B$11:$B$12</xm:f>
          </x14:formula1>
          <xm:sqref>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30"/>
  <sheetViews>
    <sheetView zoomScaleNormal="100" workbookViewId="0">
      <selection activeCell="F8" sqref="F8"/>
    </sheetView>
  </sheetViews>
  <sheetFormatPr baseColWidth="10" defaultColWidth="11.5703125" defaultRowHeight="15" x14ac:dyDescent="0.25"/>
  <cols>
    <col min="1" max="1" width="10.7109375" style="44" customWidth="1"/>
    <col min="2" max="2" width="15.5703125" style="44" customWidth="1"/>
    <col min="3" max="3" width="24.85546875" style="44" customWidth="1"/>
    <col min="4" max="5" width="15.28515625" style="44" customWidth="1"/>
    <col min="6" max="6" width="14.28515625" style="44" customWidth="1"/>
    <col min="7" max="16384" width="11.5703125" style="44"/>
  </cols>
  <sheetData>
    <row r="1" spans="1:6" ht="18.75" x14ac:dyDescent="0.3">
      <c r="A1" s="3" t="s">
        <v>62</v>
      </c>
      <c r="B1" s="4"/>
      <c r="C1" s="4"/>
      <c r="D1" s="4"/>
      <c r="E1" s="4"/>
      <c r="F1" s="5"/>
    </row>
    <row r="2" spans="1:6" ht="29.65" customHeight="1" x14ac:dyDescent="0.25">
      <c r="A2" s="236" t="s">
        <v>38</v>
      </c>
      <c r="B2" s="237"/>
      <c r="C2" s="237"/>
      <c r="D2" s="237"/>
      <c r="E2" s="237"/>
      <c r="F2" s="238"/>
    </row>
    <row r="3" spans="1:6" x14ac:dyDescent="0.25">
      <c r="A3" s="45" t="s">
        <v>0</v>
      </c>
      <c r="B3" s="46"/>
      <c r="C3" s="241">
        <f>Zusammenfassung!B3</f>
        <v>0</v>
      </c>
      <c r="D3" s="241"/>
      <c r="E3" s="241"/>
      <c r="F3" s="242"/>
    </row>
    <row r="4" spans="1:6" x14ac:dyDescent="0.25">
      <c r="A4" s="10" t="s">
        <v>11</v>
      </c>
      <c r="B4" s="47"/>
      <c r="C4" s="239">
        <f>Zusammenfassung!B4</f>
        <v>0</v>
      </c>
      <c r="D4" s="239"/>
      <c r="E4" s="239"/>
      <c r="F4" s="240"/>
    </row>
    <row r="5" spans="1:6" ht="15.75" thickBot="1" x14ac:dyDescent="0.3">
      <c r="A5" s="134" t="s">
        <v>12</v>
      </c>
      <c r="B5" s="135"/>
      <c r="C5" s="136" t="s">
        <v>61</v>
      </c>
      <c r="D5" s="230">
        <f>Zusammenfassung!C5</f>
        <v>0</v>
      </c>
      <c r="E5" s="230"/>
      <c r="F5" s="231"/>
    </row>
    <row r="6" spans="1:6" ht="18.75" x14ac:dyDescent="0.3">
      <c r="A6" s="49" t="s">
        <v>10</v>
      </c>
      <c r="B6" s="50"/>
      <c r="C6" s="51" t="s">
        <v>17</v>
      </c>
      <c r="D6" s="52"/>
      <c r="E6" s="53"/>
      <c r="F6" s="54"/>
    </row>
    <row r="7" spans="1:6" x14ac:dyDescent="0.25">
      <c r="A7" s="55" t="s">
        <v>32</v>
      </c>
      <c r="B7" s="56"/>
      <c r="C7" s="56"/>
      <c r="D7" s="56"/>
      <c r="E7" s="57"/>
      <c r="F7" s="58">
        <v>10</v>
      </c>
    </row>
    <row r="8" spans="1:6" x14ac:dyDescent="0.25">
      <c r="A8" s="59" t="s">
        <v>14</v>
      </c>
      <c r="B8" s="60"/>
      <c r="C8" s="60"/>
      <c r="D8" s="60"/>
      <c r="E8" s="47"/>
      <c r="F8" s="37"/>
    </row>
    <row r="9" spans="1:6" x14ac:dyDescent="0.25">
      <c r="A9" s="55" t="s">
        <v>15</v>
      </c>
      <c r="B9" s="56"/>
      <c r="C9" s="56"/>
      <c r="D9" s="56"/>
      <c r="E9" s="46"/>
      <c r="F9" s="37"/>
    </row>
    <row r="10" spans="1:6" x14ac:dyDescent="0.25">
      <c r="A10" s="59" t="s">
        <v>29</v>
      </c>
      <c r="B10" s="60"/>
      <c r="C10" s="60"/>
      <c r="D10" s="60"/>
      <c r="E10" s="47"/>
      <c r="F10" s="38"/>
    </row>
    <row r="11" spans="1:6" x14ac:dyDescent="0.25">
      <c r="A11" s="61" t="s">
        <v>16</v>
      </c>
      <c r="B11" s="62"/>
      <c r="C11" s="62"/>
      <c r="D11" s="62"/>
      <c r="E11" s="63"/>
      <c r="F11" s="37"/>
    </row>
    <row r="12" spans="1:6" ht="32.25" customHeight="1" thickBot="1" x14ac:dyDescent="0.3">
      <c r="A12" s="64" t="s">
        <v>39</v>
      </c>
      <c r="B12" s="65" t="s">
        <v>5</v>
      </c>
      <c r="C12" s="66"/>
      <c r="D12" s="67" t="s">
        <v>8</v>
      </c>
      <c r="E12" s="68" t="s">
        <v>25</v>
      </c>
      <c r="F12" s="69" t="s">
        <v>4</v>
      </c>
    </row>
    <row r="13" spans="1:6" x14ac:dyDescent="0.25">
      <c r="A13" s="70" t="s">
        <v>30</v>
      </c>
      <c r="B13" s="71" t="s">
        <v>6</v>
      </c>
      <c r="C13" s="72"/>
      <c r="D13" s="122"/>
      <c r="E13" s="122"/>
      <c r="F13" s="73">
        <f>F14+F16+F18+F20</f>
        <v>0</v>
      </c>
    </row>
    <row r="14" spans="1:6" x14ac:dyDescent="0.25">
      <c r="A14" s="86" t="s">
        <v>21</v>
      </c>
      <c r="B14" s="87" t="s">
        <v>34</v>
      </c>
      <c r="C14" s="207"/>
      <c r="D14" s="39"/>
      <c r="E14" s="40"/>
      <c r="F14" s="74">
        <f>D14*E14</f>
        <v>0</v>
      </c>
    </row>
    <row r="15" spans="1:6" x14ac:dyDescent="0.25">
      <c r="A15" s="75"/>
      <c r="B15" s="76" t="s">
        <v>49</v>
      </c>
      <c r="C15" s="77"/>
      <c r="D15" s="78"/>
      <c r="E15" s="79"/>
      <c r="F15" s="80"/>
    </row>
    <row r="16" spans="1:6" x14ac:dyDescent="0.25">
      <c r="A16" s="86" t="s">
        <v>22</v>
      </c>
      <c r="B16" s="87" t="s">
        <v>36</v>
      </c>
      <c r="C16" s="88"/>
      <c r="D16" s="128">
        <v>25</v>
      </c>
      <c r="E16" s="40"/>
      <c r="F16" s="126">
        <f>D16*E16</f>
        <v>0</v>
      </c>
    </row>
    <row r="17" spans="1:6" x14ac:dyDescent="0.25">
      <c r="A17" s="81"/>
      <c r="B17" s="82" t="s">
        <v>37</v>
      </c>
      <c r="C17" s="62"/>
      <c r="D17" s="83"/>
      <c r="E17" s="84"/>
      <c r="F17" s="85"/>
    </row>
    <row r="18" spans="1:6" x14ac:dyDescent="0.25">
      <c r="A18" s="86" t="s">
        <v>23</v>
      </c>
      <c r="B18" s="87" t="s">
        <v>41</v>
      </c>
      <c r="C18" s="88"/>
      <c r="D18" s="89">
        <v>40</v>
      </c>
      <c r="E18" s="40"/>
      <c r="F18" s="74">
        <f>D18*E18</f>
        <v>0</v>
      </c>
    </row>
    <row r="19" spans="1:6" x14ac:dyDescent="0.25">
      <c r="A19" s="81"/>
      <c r="B19" s="82" t="s">
        <v>42</v>
      </c>
      <c r="C19" s="62"/>
      <c r="D19" s="90"/>
      <c r="E19" s="84"/>
      <c r="F19" s="91"/>
    </row>
    <row r="20" spans="1:6" x14ac:dyDescent="0.25">
      <c r="A20" s="86" t="s">
        <v>24</v>
      </c>
      <c r="B20" s="87" t="s">
        <v>7</v>
      </c>
      <c r="C20" s="88"/>
      <c r="D20" s="87"/>
      <c r="E20" s="127"/>
      <c r="F20" s="74">
        <f>ROUNDUP(((F14+F16)*0.042),-0.5)</f>
        <v>0</v>
      </c>
    </row>
    <row r="21" spans="1:6" x14ac:dyDescent="0.25">
      <c r="A21" s="92" t="s">
        <v>31</v>
      </c>
      <c r="B21" s="93" t="s">
        <v>43</v>
      </c>
      <c r="C21" s="94"/>
      <c r="D21" s="123">
        <v>5</v>
      </c>
      <c r="E21" s="43"/>
      <c r="F21" s="95">
        <f>D21*E21</f>
        <v>0</v>
      </c>
    </row>
    <row r="22" spans="1:6" x14ac:dyDescent="0.25">
      <c r="A22" s="96"/>
      <c r="B22" s="97" t="s">
        <v>44</v>
      </c>
      <c r="C22" s="98"/>
      <c r="D22" s="223"/>
      <c r="E22" s="79"/>
      <c r="F22" s="99"/>
    </row>
    <row r="23" spans="1:6" x14ac:dyDescent="0.25">
      <c r="A23" s="92" t="s">
        <v>13</v>
      </c>
      <c r="B23" s="93" t="s">
        <v>3</v>
      </c>
      <c r="C23" s="100"/>
      <c r="D23" s="124">
        <v>2.1</v>
      </c>
      <c r="E23" s="101"/>
      <c r="F23" s="95">
        <f>F24+F26+F28</f>
        <v>0</v>
      </c>
    </row>
    <row r="24" spans="1:6" x14ac:dyDescent="0.25">
      <c r="A24" s="86" t="s">
        <v>66</v>
      </c>
      <c r="B24" s="87" t="s">
        <v>68</v>
      </c>
      <c r="C24" s="88"/>
      <c r="D24" s="129">
        <v>0.6</v>
      </c>
      <c r="E24" s="130">
        <f>$F$8</f>
        <v>0</v>
      </c>
      <c r="F24" s="126">
        <f>D24*E24*F7</f>
        <v>0</v>
      </c>
    </row>
    <row r="25" spans="1:6" x14ac:dyDescent="0.25">
      <c r="A25" s="75"/>
      <c r="B25" s="133" t="s">
        <v>82</v>
      </c>
      <c r="C25" s="77"/>
      <c r="D25" s="77"/>
      <c r="E25" s="222"/>
      <c r="F25" s="80"/>
    </row>
    <row r="26" spans="1:6" x14ac:dyDescent="0.25">
      <c r="A26" s="86" t="s">
        <v>67</v>
      </c>
      <c r="B26" s="87" t="s">
        <v>70</v>
      </c>
      <c r="C26" s="88"/>
      <c r="D26" s="129">
        <v>1.5</v>
      </c>
      <c r="E26" s="130">
        <f>$F$8</f>
        <v>0</v>
      </c>
      <c r="F26" s="126">
        <f>D26*E26*F7</f>
        <v>0</v>
      </c>
    </row>
    <row r="27" spans="1:6" ht="62.25" customHeight="1" x14ac:dyDescent="0.25">
      <c r="A27" s="81"/>
      <c r="B27" s="232" t="s">
        <v>83</v>
      </c>
      <c r="C27" s="233"/>
      <c r="D27" s="233"/>
      <c r="E27" s="84"/>
      <c r="F27" s="85"/>
    </row>
    <row r="28" spans="1:6" x14ac:dyDescent="0.25">
      <c r="A28" s="86" t="s">
        <v>69</v>
      </c>
      <c r="B28" s="87" t="s">
        <v>65</v>
      </c>
      <c r="C28" s="88"/>
      <c r="D28" s="88"/>
      <c r="E28" s="127"/>
      <c r="F28" s="125"/>
    </row>
    <row r="29" spans="1:6" ht="50.25" customHeight="1" x14ac:dyDescent="0.25">
      <c r="A29" s="102"/>
      <c r="B29" s="234" t="s">
        <v>75</v>
      </c>
      <c r="C29" s="235"/>
      <c r="D29" s="235"/>
      <c r="E29" s="132"/>
      <c r="F29" s="131"/>
    </row>
    <row r="30" spans="1:6" ht="19.5" thickBot="1" x14ac:dyDescent="0.35">
      <c r="A30" s="103" t="s">
        <v>45</v>
      </c>
      <c r="B30" s="104"/>
      <c r="C30" s="104"/>
      <c r="D30" s="105"/>
      <c r="E30" s="105"/>
      <c r="F30" s="106">
        <f>F13+F21+F23</f>
        <v>0</v>
      </c>
    </row>
  </sheetData>
  <sheetProtection algorithmName="SHA-512" hashValue="uHD5TI6X2Iw0LTh7ZlmjwJrsd61APyYgdNCVXGffpxPNOkcGWyALF6Eg6vwabwUY02OGW9cn8B8Sa4QDaXqTJQ==" saltValue="W/nOT9D3NQa7Xy3Unm1jUA==" spinCount="100000" sheet="1" formatCells="0" formatColumns="0" formatRows="0" selectLockedCells="1"/>
  <mergeCells count="6">
    <mergeCell ref="B29:D29"/>
    <mergeCell ref="A2:F2"/>
    <mergeCell ref="C3:F3"/>
    <mergeCell ref="C4:F4"/>
    <mergeCell ref="D5:F5"/>
    <mergeCell ref="B27:D27"/>
  </mergeCells>
  <dataValidations count="8">
    <dataValidation type="whole" operator="lessThanOrEqual" allowBlank="1" showInputMessage="1" showErrorMessage="1" sqref="F28">
      <formula1>263</formula1>
    </dataValidation>
    <dataValidation type="date" allowBlank="1" showInputMessage="1" showErrorMessage="1" error="Bitte Datum zwichen dem 01.06.2021 und 31.08.2022 angeben" sqref="F10">
      <formula1>44348</formula1>
      <formula2>44804</formula2>
    </dataValidation>
    <dataValidation type="whole" operator="lessThanOrEqual" allowBlank="1" showInputMessage="1" showErrorMessage="1" error="max. 40 Stunden" sqref="F8">
      <formula1>40</formula1>
    </dataValidation>
    <dataValidation type="decimal" operator="lessThanOrEqual" allowBlank="1" showInputMessage="1" showErrorMessage="1" error="Künstler*innen max. 80 Std. max. 50 € / 60 Min." sqref="D14 D24">
      <formula1>50</formula1>
    </dataValidation>
    <dataValidation type="whole" operator="lessThanOrEqual" allowBlank="1" showInputMessage="1" showErrorMessage="1" error="max. 20 Std." sqref="E21">
      <formula1>20</formula1>
    </dataValidation>
    <dataValidation type="whole" operator="lessThanOrEqual" allowBlank="1" showInputMessage="1" showErrorMessage="1" error="Künstler*innen max. 80 Std. max. 50 € / 60 Min." sqref="E14">
      <formula1>80</formula1>
    </dataValidation>
    <dataValidation type="whole" operator="lessThanOrEqual" allowBlank="1" showInputMessage="1" showErrorMessage="1" error="Technischer Support max. 3 Std. x 40 € " sqref="E18:E19">
      <formula1>3</formula1>
    </dataValidation>
    <dataValidation type="whole" operator="lessThanOrEqual" allowBlank="1" showInputMessage="1" showErrorMessage="1" error="Öffentlichkeitsarbeit max. 8 Std. x 25 €" sqref="E16:E17 E27">
      <formula1>8</formula1>
    </dataValidation>
  </dataValidations>
  <pageMargins left="0.7" right="0.7" top="0.78740157499999996" bottom="0.78740157499999996" header="0.3" footer="0.3"/>
  <pageSetup paperSize="9" scale="65" orientation="portrait" r:id="rId1"/>
  <ignoredErrors>
    <ignoredError sqref="A28 A26 A24 A20 A18 A16 A14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Zusammenfassung!$B$11:$B$12</xm:f>
          </x14:formula1>
          <xm:sqref>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30"/>
  <sheetViews>
    <sheetView zoomScaleNormal="100" workbookViewId="0">
      <selection activeCell="F8" sqref="F8"/>
    </sheetView>
  </sheetViews>
  <sheetFormatPr baseColWidth="10" defaultColWidth="11.5703125" defaultRowHeight="15" x14ac:dyDescent="0.25"/>
  <cols>
    <col min="1" max="1" width="10.7109375" style="44" customWidth="1"/>
    <col min="2" max="2" width="15.5703125" style="44" customWidth="1"/>
    <col min="3" max="3" width="24.85546875" style="44" customWidth="1"/>
    <col min="4" max="5" width="15.28515625" style="44" customWidth="1"/>
    <col min="6" max="6" width="14.28515625" style="44" customWidth="1"/>
    <col min="7" max="16384" width="11.5703125" style="44"/>
  </cols>
  <sheetData>
    <row r="1" spans="1:6" ht="18.75" x14ac:dyDescent="0.3">
      <c r="A1" s="3" t="s">
        <v>62</v>
      </c>
      <c r="B1" s="4"/>
      <c r="C1" s="4"/>
      <c r="D1" s="4"/>
      <c r="E1" s="4"/>
      <c r="F1" s="5"/>
    </row>
    <row r="2" spans="1:6" ht="29.65" customHeight="1" x14ac:dyDescent="0.25">
      <c r="A2" s="236" t="s">
        <v>38</v>
      </c>
      <c r="B2" s="237"/>
      <c r="C2" s="237"/>
      <c r="D2" s="237"/>
      <c r="E2" s="237"/>
      <c r="F2" s="238"/>
    </row>
    <row r="3" spans="1:6" x14ac:dyDescent="0.25">
      <c r="A3" s="45" t="s">
        <v>0</v>
      </c>
      <c r="B3" s="46"/>
      <c r="C3" s="241">
        <f>Zusammenfassung!B3</f>
        <v>0</v>
      </c>
      <c r="D3" s="241"/>
      <c r="E3" s="241"/>
      <c r="F3" s="242"/>
    </row>
    <row r="4" spans="1:6" x14ac:dyDescent="0.25">
      <c r="A4" s="10" t="s">
        <v>11</v>
      </c>
      <c r="B4" s="47"/>
      <c r="C4" s="239">
        <f>Zusammenfassung!B4</f>
        <v>0</v>
      </c>
      <c r="D4" s="239"/>
      <c r="E4" s="239"/>
      <c r="F4" s="240"/>
    </row>
    <row r="5" spans="1:6" ht="15.75" thickBot="1" x14ac:dyDescent="0.3">
      <c r="A5" s="134" t="s">
        <v>12</v>
      </c>
      <c r="B5" s="135"/>
      <c r="C5" s="136" t="s">
        <v>61</v>
      </c>
      <c r="D5" s="230">
        <f>Zusammenfassung!C5</f>
        <v>0</v>
      </c>
      <c r="E5" s="230"/>
      <c r="F5" s="231"/>
    </row>
    <row r="6" spans="1:6" ht="18.75" x14ac:dyDescent="0.3">
      <c r="A6" s="49" t="s">
        <v>10</v>
      </c>
      <c r="B6" s="50"/>
      <c r="C6" s="51" t="s">
        <v>19</v>
      </c>
      <c r="D6" s="52"/>
      <c r="E6" s="53"/>
      <c r="F6" s="54"/>
    </row>
    <row r="7" spans="1:6" x14ac:dyDescent="0.25">
      <c r="A7" s="55" t="s">
        <v>32</v>
      </c>
      <c r="B7" s="56"/>
      <c r="C7" s="56"/>
      <c r="D7" s="56"/>
      <c r="E7" s="57"/>
      <c r="F7" s="58">
        <v>10</v>
      </c>
    </row>
    <row r="8" spans="1:6" x14ac:dyDescent="0.25">
      <c r="A8" s="59" t="s">
        <v>14</v>
      </c>
      <c r="B8" s="60"/>
      <c r="C8" s="60"/>
      <c r="D8" s="60"/>
      <c r="E8" s="47"/>
      <c r="F8" s="37"/>
    </row>
    <row r="9" spans="1:6" x14ac:dyDescent="0.25">
      <c r="A9" s="55" t="s">
        <v>15</v>
      </c>
      <c r="B9" s="56"/>
      <c r="C9" s="56"/>
      <c r="D9" s="56"/>
      <c r="E9" s="46"/>
      <c r="F9" s="37"/>
    </row>
    <row r="10" spans="1:6" x14ac:dyDescent="0.25">
      <c r="A10" s="59" t="s">
        <v>29</v>
      </c>
      <c r="B10" s="60"/>
      <c r="C10" s="60"/>
      <c r="D10" s="60"/>
      <c r="E10" s="47"/>
      <c r="F10" s="38"/>
    </row>
    <row r="11" spans="1:6" x14ac:dyDescent="0.25">
      <c r="A11" s="61" t="s">
        <v>16</v>
      </c>
      <c r="B11" s="62"/>
      <c r="C11" s="62"/>
      <c r="D11" s="62"/>
      <c r="E11" s="63"/>
      <c r="F11" s="37"/>
    </row>
    <row r="12" spans="1:6" ht="32.25" customHeight="1" thickBot="1" x14ac:dyDescent="0.3">
      <c r="A12" s="64" t="s">
        <v>39</v>
      </c>
      <c r="B12" s="65" t="s">
        <v>5</v>
      </c>
      <c r="C12" s="66"/>
      <c r="D12" s="67" t="s">
        <v>8</v>
      </c>
      <c r="E12" s="68" t="s">
        <v>25</v>
      </c>
      <c r="F12" s="69" t="s">
        <v>4</v>
      </c>
    </row>
    <row r="13" spans="1:6" x14ac:dyDescent="0.25">
      <c r="A13" s="70" t="s">
        <v>30</v>
      </c>
      <c r="B13" s="71" t="s">
        <v>6</v>
      </c>
      <c r="C13" s="72"/>
      <c r="D13" s="122"/>
      <c r="E13" s="122"/>
      <c r="F13" s="73">
        <f>F14+F16+F18+F20</f>
        <v>0</v>
      </c>
    </row>
    <row r="14" spans="1:6" x14ac:dyDescent="0.25">
      <c r="A14" s="86" t="s">
        <v>21</v>
      </c>
      <c r="B14" s="87" t="s">
        <v>34</v>
      </c>
      <c r="C14" s="207"/>
      <c r="D14" s="39"/>
      <c r="E14" s="40"/>
      <c r="F14" s="74">
        <f>D14*E14</f>
        <v>0</v>
      </c>
    </row>
    <row r="15" spans="1:6" x14ac:dyDescent="0.25">
      <c r="A15" s="75"/>
      <c r="B15" s="76" t="s">
        <v>49</v>
      </c>
      <c r="C15" s="77"/>
      <c r="D15" s="78"/>
      <c r="E15" s="79"/>
      <c r="F15" s="80"/>
    </row>
    <row r="16" spans="1:6" x14ac:dyDescent="0.25">
      <c r="A16" s="86" t="s">
        <v>22</v>
      </c>
      <c r="B16" s="87" t="s">
        <v>36</v>
      </c>
      <c r="C16" s="88"/>
      <c r="D16" s="128">
        <v>25</v>
      </c>
      <c r="E16" s="40"/>
      <c r="F16" s="126">
        <f>D16*E16</f>
        <v>0</v>
      </c>
    </row>
    <row r="17" spans="1:6" x14ac:dyDescent="0.25">
      <c r="A17" s="81"/>
      <c r="B17" s="82" t="s">
        <v>37</v>
      </c>
      <c r="C17" s="62"/>
      <c r="D17" s="83"/>
      <c r="E17" s="84"/>
      <c r="F17" s="85"/>
    </row>
    <row r="18" spans="1:6" x14ac:dyDescent="0.25">
      <c r="A18" s="86" t="s">
        <v>23</v>
      </c>
      <c r="B18" s="87" t="s">
        <v>41</v>
      </c>
      <c r="C18" s="88"/>
      <c r="D18" s="89">
        <v>40</v>
      </c>
      <c r="E18" s="40"/>
      <c r="F18" s="74">
        <f>D18*E18</f>
        <v>0</v>
      </c>
    </row>
    <row r="19" spans="1:6" x14ac:dyDescent="0.25">
      <c r="A19" s="81"/>
      <c r="B19" s="82" t="s">
        <v>42</v>
      </c>
      <c r="C19" s="62"/>
      <c r="D19" s="90"/>
      <c r="E19" s="84"/>
      <c r="F19" s="91"/>
    </row>
    <row r="20" spans="1:6" x14ac:dyDescent="0.25">
      <c r="A20" s="86" t="s">
        <v>24</v>
      </c>
      <c r="B20" s="87" t="s">
        <v>7</v>
      </c>
      <c r="C20" s="88"/>
      <c r="D20" s="87"/>
      <c r="E20" s="127"/>
      <c r="F20" s="74">
        <f>ROUNDUP(((F14+F16)*0.042),-0.5)</f>
        <v>0</v>
      </c>
    </row>
    <row r="21" spans="1:6" x14ac:dyDescent="0.25">
      <c r="A21" s="92" t="s">
        <v>31</v>
      </c>
      <c r="B21" s="93" t="s">
        <v>43</v>
      </c>
      <c r="C21" s="94"/>
      <c r="D21" s="123">
        <v>5</v>
      </c>
      <c r="E21" s="43"/>
      <c r="F21" s="95">
        <f>D21*E21</f>
        <v>0</v>
      </c>
    </row>
    <row r="22" spans="1:6" x14ac:dyDescent="0.25">
      <c r="A22" s="96"/>
      <c r="B22" s="97" t="s">
        <v>44</v>
      </c>
      <c r="C22" s="98"/>
      <c r="D22" s="223"/>
      <c r="E22" s="79"/>
      <c r="F22" s="99"/>
    </row>
    <row r="23" spans="1:6" x14ac:dyDescent="0.25">
      <c r="A23" s="92" t="s">
        <v>13</v>
      </c>
      <c r="B23" s="93" t="s">
        <v>3</v>
      </c>
      <c r="C23" s="100"/>
      <c r="D23" s="124">
        <v>2.1</v>
      </c>
      <c r="E23" s="101"/>
      <c r="F23" s="95">
        <f>F24+F26+F28</f>
        <v>0</v>
      </c>
    </row>
    <row r="24" spans="1:6" x14ac:dyDescent="0.25">
      <c r="A24" s="86" t="s">
        <v>66</v>
      </c>
      <c r="B24" s="87" t="s">
        <v>68</v>
      </c>
      <c r="C24" s="88"/>
      <c r="D24" s="129">
        <v>0.6</v>
      </c>
      <c r="E24" s="130">
        <f>$F$8</f>
        <v>0</v>
      </c>
      <c r="F24" s="126">
        <f>D24*E24*F7</f>
        <v>0</v>
      </c>
    </row>
    <row r="25" spans="1:6" x14ac:dyDescent="0.25">
      <c r="A25" s="75"/>
      <c r="B25" s="133" t="s">
        <v>82</v>
      </c>
      <c r="C25" s="77"/>
      <c r="D25" s="77"/>
      <c r="E25" s="222"/>
      <c r="F25" s="80"/>
    </row>
    <row r="26" spans="1:6" x14ac:dyDescent="0.25">
      <c r="A26" s="86" t="s">
        <v>67</v>
      </c>
      <c r="B26" s="87" t="s">
        <v>70</v>
      </c>
      <c r="C26" s="88"/>
      <c r="D26" s="129">
        <v>1.5</v>
      </c>
      <c r="E26" s="130">
        <f>$F$8</f>
        <v>0</v>
      </c>
      <c r="F26" s="126">
        <f>D26*E26*F7</f>
        <v>0</v>
      </c>
    </row>
    <row r="27" spans="1:6" ht="62.25" customHeight="1" x14ac:dyDescent="0.25">
      <c r="A27" s="81"/>
      <c r="B27" s="232" t="s">
        <v>83</v>
      </c>
      <c r="C27" s="233"/>
      <c r="D27" s="233"/>
      <c r="E27" s="84"/>
      <c r="F27" s="85"/>
    </row>
    <row r="28" spans="1:6" x14ac:dyDescent="0.25">
      <c r="A28" s="86" t="s">
        <v>69</v>
      </c>
      <c r="B28" s="87" t="s">
        <v>65</v>
      </c>
      <c r="C28" s="88"/>
      <c r="D28" s="88"/>
      <c r="E28" s="127"/>
      <c r="F28" s="125"/>
    </row>
    <row r="29" spans="1:6" ht="50.25" customHeight="1" x14ac:dyDescent="0.25">
      <c r="A29" s="102"/>
      <c r="B29" s="234" t="s">
        <v>75</v>
      </c>
      <c r="C29" s="235"/>
      <c r="D29" s="235"/>
      <c r="E29" s="132"/>
      <c r="F29" s="131"/>
    </row>
    <row r="30" spans="1:6" ht="19.5" thickBot="1" x14ac:dyDescent="0.35">
      <c r="A30" s="103" t="s">
        <v>46</v>
      </c>
      <c r="B30" s="104"/>
      <c r="C30" s="104"/>
      <c r="D30" s="105"/>
      <c r="E30" s="105"/>
      <c r="F30" s="106">
        <f>F13+F21+F23</f>
        <v>0</v>
      </c>
    </row>
  </sheetData>
  <sheetProtection algorithmName="SHA-512" hashValue="6y1lxF94eXq0j8a2E59+fmIxiSlRv4LHob3kpejPYnq1Zv8x+2ewhpn6mEHA1FaZ0IK0FYF9pmVMVmT5oGYgaw==" saltValue="jaanu3pO9lO8g4252jCYqg==" spinCount="100000" sheet="1" formatCells="0" formatColumns="0" formatRows="0" selectLockedCells="1"/>
  <mergeCells count="6">
    <mergeCell ref="B29:D29"/>
    <mergeCell ref="A2:F2"/>
    <mergeCell ref="C3:F3"/>
    <mergeCell ref="C4:F4"/>
    <mergeCell ref="D5:F5"/>
    <mergeCell ref="B27:D27"/>
  </mergeCells>
  <dataValidations count="8">
    <dataValidation type="whole" operator="lessThanOrEqual" allowBlank="1" showInputMessage="1" showErrorMessage="1" sqref="F28">
      <formula1>263</formula1>
    </dataValidation>
    <dataValidation type="date" allowBlank="1" showInputMessage="1" showErrorMessage="1" error="Bitte Datum zwichen dem 01.06.2021 und 31.08.2022 angeben" sqref="F10">
      <formula1>44348</formula1>
      <formula2>44804</formula2>
    </dataValidation>
    <dataValidation type="whole" operator="lessThanOrEqual" allowBlank="1" showInputMessage="1" showErrorMessage="1" error="max. 40 Stunden" sqref="F8">
      <formula1>40</formula1>
    </dataValidation>
    <dataValidation type="decimal" operator="lessThanOrEqual" allowBlank="1" showInputMessage="1" showErrorMessage="1" error="Künstler*innen max. 80 Std. max. 50 € / 60 Min." sqref="D14 D24">
      <formula1>50</formula1>
    </dataValidation>
    <dataValidation type="whole" operator="lessThanOrEqual" allowBlank="1" showInputMessage="1" showErrorMessage="1" error="max. 20 Std." sqref="E21">
      <formula1>20</formula1>
    </dataValidation>
    <dataValidation type="whole" operator="lessThanOrEqual" allowBlank="1" showInputMessage="1" showErrorMessage="1" error="Künstler*innen max. 80 Std. max. 50 € / 60 Min." sqref="E14">
      <formula1>80</formula1>
    </dataValidation>
    <dataValidation type="whole" operator="lessThanOrEqual" allowBlank="1" showInputMessage="1" showErrorMessage="1" error="Technischer Support max. 3 Std. x 40 € " sqref="E18:E19">
      <formula1>3</formula1>
    </dataValidation>
    <dataValidation type="whole" operator="lessThanOrEqual" allowBlank="1" showInputMessage="1" showErrorMessage="1" error="Öffentlichkeitsarbeit max. 8 Std. x 25 €" sqref="E16:E17 E27">
      <formula1>8</formula1>
    </dataValidation>
  </dataValidations>
  <pageMargins left="0.7" right="0.7" top="0.78740157499999996" bottom="0.78740157499999996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Zusammenfassung!$B$11:$B$12</xm:f>
          </x14:formula1>
          <xm:sqref>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30"/>
  <sheetViews>
    <sheetView zoomScaleNormal="100" workbookViewId="0">
      <selection activeCell="F8" sqref="F8"/>
    </sheetView>
  </sheetViews>
  <sheetFormatPr baseColWidth="10" defaultColWidth="11.5703125" defaultRowHeight="15" x14ac:dyDescent="0.25"/>
  <cols>
    <col min="1" max="1" width="10.7109375" style="44" customWidth="1"/>
    <col min="2" max="2" width="15.5703125" style="44" customWidth="1"/>
    <col min="3" max="3" width="24.85546875" style="44" customWidth="1"/>
    <col min="4" max="5" width="15.28515625" style="44" customWidth="1"/>
    <col min="6" max="6" width="14.28515625" style="44" customWidth="1"/>
    <col min="7" max="7" width="11.5703125" style="44" customWidth="1"/>
    <col min="8" max="16384" width="11.5703125" style="44"/>
  </cols>
  <sheetData>
    <row r="1" spans="1:6" ht="18.75" x14ac:dyDescent="0.3">
      <c r="A1" s="3" t="s">
        <v>62</v>
      </c>
      <c r="B1" s="4"/>
      <c r="C1" s="4"/>
      <c r="D1" s="4"/>
      <c r="E1" s="4"/>
      <c r="F1" s="5"/>
    </row>
    <row r="2" spans="1:6" ht="29.65" customHeight="1" x14ac:dyDescent="0.25">
      <c r="A2" s="236" t="s">
        <v>38</v>
      </c>
      <c r="B2" s="237"/>
      <c r="C2" s="237"/>
      <c r="D2" s="237"/>
      <c r="E2" s="237"/>
      <c r="F2" s="238"/>
    </row>
    <row r="3" spans="1:6" x14ac:dyDescent="0.25">
      <c r="A3" s="45" t="s">
        <v>0</v>
      </c>
      <c r="B3" s="46"/>
      <c r="C3" s="241">
        <f>Zusammenfassung!B3</f>
        <v>0</v>
      </c>
      <c r="D3" s="241"/>
      <c r="E3" s="241"/>
      <c r="F3" s="242"/>
    </row>
    <row r="4" spans="1:6" x14ac:dyDescent="0.25">
      <c r="A4" s="10" t="s">
        <v>11</v>
      </c>
      <c r="B4" s="47"/>
      <c r="C4" s="239">
        <f>Zusammenfassung!B4</f>
        <v>0</v>
      </c>
      <c r="D4" s="239"/>
      <c r="E4" s="239"/>
      <c r="F4" s="240"/>
    </row>
    <row r="5" spans="1:6" ht="15.75" thickBot="1" x14ac:dyDescent="0.3">
      <c r="A5" s="134" t="s">
        <v>12</v>
      </c>
      <c r="B5" s="135"/>
      <c r="C5" s="136" t="s">
        <v>61</v>
      </c>
      <c r="D5" s="230">
        <f>Zusammenfassung!C5</f>
        <v>0</v>
      </c>
      <c r="E5" s="230"/>
      <c r="F5" s="231"/>
    </row>
    <row r="6" spans="1:6" ht="18.75" x14ac:dyDescent="0.3">
      <c r="A6" s="49" t="s">
        <v>10</v>
      </c>
      <c r="B6" s="50"/>
      <c r="C6" s="51" t="s">
        <v>20</v>
      </c>
      <c r="D6" s="52"/>
      <c r="E6" s="53"/>
      <c r="F6" s="54"/>
    </row>
    <row r="7" spans="1:6" x14ac:dyDescent="0.25">
      <c r="A7" s="55" t="s">
        <v>32</v>
      </c>
      <c r="B7" s="56"/>
      <c r="C7" s="56"/>
      <c r="D7" s="56"/>
      <c r="E7" s="57"/>
      <c r="F7" s="58">
        <v>10</v>
      </c>
    </row>
    <row r="8" spans="1:6" x14ac:dyDescent="0.25">
      <c r="A8" s="59" t="s">
        <v>14</v>
      </c>
      <c r="B8" s="60"/>
      <c r="C8" s="60"/>
      <c r="D8" s="60"/>
      <c r="E8" s="47"/>
      <c r="F8" s="37"/>
    </row>
    <row r="9" spans="1:6" x14ac:dyDescent="0.25">
      <c r="A9" s="55" t="s">
        <v>15</v>
      </c>
      <c r="B9" s="56"/>
      <c r="C9" s="56"/>
      <c r="D9" s="56"/>
      <c r="E9" s="46"/>
      <c r="F9" s="37"/>
    </row>
    <row r="10" spans="1:6" x14ac:dyDescent="0.25">
      <c r="A10" s="59" t="s">
        <v>29</v>
      </c>
      <c r="B10" s="60"/>
      <c r="C10" s="60"/>
      <c r="D10" s="60"/>
      <c r="E10" s="47"/>
      <c r="F10" s="38"/>
    </row>
    <row r="11" spans="1:6" x14ac:dyDescent="0.25">
      <c r="A11" s="61" t="s">
        <v>16</v>
      </c>
      <c r="B11" s="62"/>
      <c r="C11" s="62"/>
      <c r="D11" s="62"/>
      <c r="E11" s="63"/>
      <c r="F11" s="37"/>
    </row>
    <row r="12" spans="1:6" ht="32.25" customHeight="1" thickBot="1" x14ac:dyDescent="0.3">
      <c r="A12" s="64" t="s">
        <v>39</v>
      </c>
      <c r="B12" s="65" t="s">
        <v>5</v>
      </c>
      <c r="C12" s="66"/>
      <c r="D12" s="67" t="s">
        <v>8</v>
      </c>
      <c r="E12" s="68" t="s">
        <v>25</v>
      </c>
      <c r="F12" s="69" t="s">
        <v>4</v>
      </c>
    </row>
    <row r="13" spans="1:6" x14ac:dyDescent="0.25">
      <c r="A13" s="70" t="s">
        <v>30</v>
      </c>
      <c r="B13" s="71" t="s">
        <v>6</v>
      </c>
      <c r="C13" s="72"/>
      <c r="D13" s="122"/>
      <c r="E13" s="122"/>
      <c r="F13" s="73">
        <f>F14+F16+F18+F20</f>
        <v>0</v>
      </c>
    </row>
    <row r="14" spans="1:6" x14ac:dyDescent="0.25">
      <c r="A14" s="86" t="s">
        <v>21</v>
      </c>
      <c r="B14" s="87" t="s">
        <v>34</v>
      </c>
      <c r="C14" s="207"/>
      <c r="D14" s="39"/>
      <c r="E14" s="40"/>
      <c r="F14" s="74">
        <f>D14*E14</f>
        <v>0</v>
      </c>
    </row>
    <row r="15" spans="1:6" x14ac:dyDescent="0.25">
      <c r="A15" s="75"/>
      <c r="B15" s="76" t="s">
        <v>49</v>
      </c>
      <c r="C15" s="77"/>
      <c r="D15" s="78"/>
      <c r="E15" s="79"/>
      <c r="F15" s="80"/>
    </row>
    <row r="16" spans="1:6" x14ac:dyDescent="0.25">
      <c r="A16" s="86" t="s">
        <v>22</v>
      </c>
      <c r="B16" s="87" t="s">
        <v>36</v>
      </c>
      <c r="C16" s="88"/>
      <c r="D16" s="128">
        <v>25</v>
      </c>
      <c r="E16" s="40"/>
      <c r="F16" s="126">
        <f>D16*E16</f>
        <v>0</v>
      </c>
    </row>
    <row r="17" spans="1:6" x14ac:dyDescent="0.25">
      <c r="A17" s="81"/>
      <c r="B17" s="82" t="s">
        <v>37</v>
      </c>
      <c r="C17" s="62"/>
      <c r="D17" s="83"/>
      <c r="E17" s="84"/>
      <c r="F17" s="85"/>
    </row>
    <row r="18" spans="1:6" x14ac:dyDescent="0.25">
      <c r="A18" s="86" t="s">
        <v>23</v>
      </c>
      <c r="B18" s="87" t="s">
        <v>41</v>
      </c>
      <c r="C18" s="88"/>
      <c r="D18" s="89">
        <v>40</v>
      </c>
      <c r="E18" s="40"/>
      <c r="F18" s="74">
        <f>D18*E18</f>
        <v>0</v>
      </c>
    </row>
    <row r="19" spans="1:6" x14ac:dyDescent="0.25">
      <c r="A19" s="81"/>
      <c r="B19" s="82" t="s">
        <v>42</v>
      </c>
      <c r="C19" s="62"/>
      <c r="D19" s="90"/>
      <c r="E19" s="84"/>
      <c r="F19" s="91"/>
    </row>
    <row r="20" spans="1:6" x14ac:dyDescent="0.25">
      <c r="A20" s="86" t="s">
        <v>24</v>
      </c>
      <c r="B20" s="87" t="s">
        <v>7</v>
      </c>
      <c r="C20" s="88"/>
      <c r="D20" s="87"/>
      <c r="E20" s="127"/>
      <c r="F20" s="74">
        <f>ROUNDUP(((F14+F16)*0.042),-0.5)</f>
        <v>0</v>
      </c>
    </row>
    <row r="21" spans="1:6" x14ac:dyDescent="0.25">
      <c r="A21" s="92" t="s">
        <v>31</v>
      </c>
      <c r="B21" s="93" t="s">
        <v>43</v>
      </c>
      <c r="C21" s="94"/>
      <c r="D21" s="123">
        <v>5</v>
      </c>
      <c r="E21" s="43"/>
      <c r="F21" s="95">
        <f>D21*E21</f>
        <v>0</v>
      </c>
    </row>
    <row r="22" spans="1:6" x14ac:dyDescent="0.25">
      <c r="A22" s="96"/>
      <c r="B22" s="97" t="s">
        <v>44</v>
      </c>
      <c r="C22" s="98"/>
      <c r="D22" s="223"/>
      <c r="E22" s="79"/>
      <c r="F22" s="99"/>
    </row>
    <row r="23" spans="1:6" x14ac:dyDescent="0.25">
      <c r="A23" s="92" t="s">
        <v>13</v>
      </c>
      <c r="B23" s="93" t="s">
        <v>3</v>
      </c>
      <c r="C23" s="100"/>
      <c r="D23" s="124"/>
      <c r="E23" s="101"/>
      <c r="F23" s="95">
        <f>F24+F26+F28</f>
        <v>0</v>
      </c>
    </row>
    <row r="24" spans="1:6" x14ac:dyDescent="0.25">
      <c r="A24" s="86" t="s">
        <v>66</v>
      </c>
      <c r="B24" s="87" t="s">
        <v>68</v>
      </c>
      <c r="C24" s="88"/>
      <c r="D24" s="129">
        <v>0.6</v>
      </c>
      <c r="E24" s="130">
        <f>$F$8</f>
        <v>0</v>
      </c>
      <c r="F24" s="126">
        <f>D24*E24*F7</f>
        <v>0</v>
      </c>
    </row>
    <row r="25" spans="1:6" x14ac:dyDescent="0.25">
      <c r="A25" s="75"/>
      <c r="B25" s="133" t="s">
        <v>82</v>
      </c>
      <c r="C25" s="77"/>
      <c r="D25" s="77"/>
      <c r="E25" s="222"/>
      <c r="F25" s="80"/>
    </row>
    <row r="26" spans="1:6" x14ac:dyDescent="0.25">
      <c r="A26" s="86" t="s">
        <v>67</v>
      </c>
      <c r="B26" s="87" t="s">
        <v>70</v>
      </c>
      <c r="C26" s="88"/>
      <c r="D26" s="129">
        <v>1.5</v>
      </c>
      <c r="E26" s="130">
        <f>$F$8</f>
        <v>0</v>
      </c>
      <c r="F26" s="126">
        <f>D26*E26*F7</f>
        <v>0</v>
      </c>
    </row>
    <row r="27" spans="1:6" ht="62.25" customHeight="1" x14ac:dyDescent="0.25">
      <c r="A27" s="81"/>
      <c r="B27" s="232" t="s">
        <v>83</v>
      </c>
      <c r="C27" s="233"/>
      <c r="D27" s="233"/>
      <c r="E27" s="84"/>
      <c r="F27" s="85"/>
    </row>
    <row r="28" spans="1:6" x14ac:dyDescent="0.25">
      <c r="A28" s="86" t="s">
        <v>69</v>
      </c>
      <c r="B28" s="87" t="s">
        <v>65</v>
      </c>
      <c r="C28" s="88"/>
      <c r="D28" s="88"/>
      <c r="E28" s="127"/>
      <c r="F28" s="125"/>
    </row>
    <row r="29" spans="1:6" ht="50.25" customHeight="1" x14ac:dyDescent="0.25">
      <c r="A29" s="102"/>
      <c r="B29" s="234" t="s">
        <v>75</v>
      </c>
      <c r="C29" s="235"/>
      <c r="D29" s="235"/>
      <c r="E29" s="132"/>
      <c r="F29" s="131"/>
    </row>
    <row r="30" spans="1:6" ht="19.5" thickBot="1" x14ac:dyDescent="0.35">
      <c r="A30" s="103" t="s">
        <v>47</v>
      </c>
      <c r="B30" s="104"/>
      <c r="C30" s="104"/>
      <c r="D30" s="105"/>
      <c r="E30" s="105"/>
      <c r="F30" s="106">
        <f>F13+F21+F23</f>
        <v>0</v>
      </c>
    </row>
  </sheetData>
  <sheetProtection algorithmName="SHA-512" hashValue="Rjne00Q8DWdxjN+lS16XHTGGBbvsWVo1Zvf+R4YL6x6996xiSLqlii6FCosNJXNWFJj0qNaupVNq1yz0EJsSIw==" saltValue="0uJpa+IPA6a+mZs9l9Bugg==" spinCount="100000" sheet="1" formatCells="0" formatColumns="0" formatRows="0" selectLockedCells="1"/>
  <mergeCells count="6">
    <mergeCell ref="B29:D29"/>
    <mergeCell ref="A2:F2"/>
    <mergeCell ref="C3:F3"/>
    <mergeCell ref="C4:F4"/>
    <mergeCell ref="D5:F5"/>
    <mergeCell ref="B27:D27"/>
  </mergeCells>
  <dataValidations count="8">
    <dataValidation type="whole" operator="lessThanOrEqual" allowBlank="1" showInputMessage="1" showErrorMessage="1" error="Öffentlichkeitsarbeit max. 8 Std. x 25 €" sqref="E16:E17 E27">
      <formula1>8</formula1>
    </dataValidation>
    <dataValidation type="whole" operator="lessThanOrEqual" allowBlank="1" showInputMessage="1" showErrorMessage="1" error="Technischer Support max. 3 Std. x 40 € " sqref="E18:E19">
      <formula1>3</formula1>
    </dataValidation>
    <dataValidation type="whole" operator="lessThanOrEqual" allowBlank="1" showInputMessage="1" showErrorMessage="1" error="Künstler*innen max. 80 Std. max. 50 € / 60 Min." sqref="E14">
      <formula1>80</formula1>
    </dataValidation>
    <dataValidation type="whole" operator="lessThanOrEqual" allowBlank="1" showInputMessage="1" showErrorMessage="1" error="max. 20 Std." sqref="E21">
      <formula1>20</formula1>
    </dataValidation>
    <dataValidation type="decimal" operator="lessThanOrEqual" allowBlank="1" showInputMessage="1" showErrorMessage="1" error="Künstler*innen max. 80 Std. max. 50 € / 60 Min." sqref="D14 D24">
      <formula1>50</formula1>
    </dataValidation>
    <dataValidation type="whole" operator="lessThanOrEqual" allowBlank="1" showInputMessage="1" showErrorMessage="1" error="max. 40 Stunden" sqref="F8">
      <formula1>40</formula1>
    </dataValidation>
    <dataValidation type="date" allowBlank="1" showInputMessage="1" showErrorMessage="1" error="Bitte Datum zwichen dem 01.06.2021 und 31.08.2022 angeben" sqref="F10">
      <formula1>44348</formula1>
      <formula2>44804</formula2>
    </dataValidation>
    <dataValidation type="whole" operator="lessThanOrEqual" allowBlank="1" showInputMessage="1" showErrorMessage="1" sqref="F28">
      <formula1>263</formula1>
    </dataValidation>
  </dataValidations>
  <pageMargins left="0.7" right="0.7" top="0.78740157499999996" bottom="0.78740157499999996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Zusammenfassung!$B$11:$B$12</xm:f>
          </x14:formula1>
          <xm:sqref>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40"/>
  <sheetViews>
    <sheetView zoomScaleNormal="100" zoomScalePageLayoutView="85" workbookViewId="0">
      <selection activeCell="J17" sqref="J17"/>
    </sheetView>
  </sheetViews>
  <sheetFormatPr baseColWidth="10" defaultRowHeight="15" x14ac:dyDescent="0.25"/>
  <cols>
    <col min="1" max="4" width="12.7109375" customWidth="1"/>
    <col min="5" max="5" width="15.5703125" customWidth="1"/>
    <col min="6" max="6" width="25.7109375" customWidth="1"/>
    <col min="7" max="7" width="41.7109375" customWidth="1"/>
    <col min="8" max="8" width="6.7109375" customWidth="1"/>
    <col min="9" max="9" width="17.42578125" customWidth="1"/>
    <col min="10" max="10" width="15.42578125" customWidth="1"/>
  </cols>
  <sheetData>
    <row r="1" spans="1:15" ht="8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18.75" x14ac:dyDescent="0.3">
      <c r="A2" s="144" t="s">
        <v>64</v>
      </c>
      <c r="B2" s="145"/>
      <c r="C2" s="145"/>
      <c r="D2" s="145"/>
      <c r="E2" s="146"/>
      <c r="F2" s="146"/>
      <c r="G2" s="146"/>
      <c r="H2" s="146"/>
      <c r="I2" s="146"/>
      <c r="J2" s="147"/>
    </row>
    <row r="3" spans="1:15" ht="29.65" customHeight="1" x14ac:dyDescent="0.25">
      <c r="A3" s="245" t="s">
        <v>58</v>
      </c>
      <c r="B3" s="246"/>
      <c r="C3" s="246"/>
      <c r="D3" s="246"/>
      <c r="E3" s="246"/>
      <c r="F3" s="246"/>
      <c r="G3" s="246"/>
      <c r="H3" s="246"/>
      <c r="I3" s="246"/>
      <c r="J3" s="247"/>
    </row>
    <row r="4" spans="1:15" x14ac:dyDescent="0.25">
      <c r="A4" s="45" t="s">
        <v>0</v>
      </c>
      <c r="B4" s="191"/>
      <c r="C4" s="191"/>
      <c r="D4" s="191"/>
      <c r="E4" s="46"/>
      <c r="F4" s="248">
        <f>Zusammenfassung!B3</f>
        <v>0</v>
      </c>
      <c r="G4" s="248"/>
      <c r="H4" s="248"/>
      <c r="I4" s="248"/>
      <c r="J4" s="249"/>
    </row>
    <row r="5" spans="1:15" x14ac:dyDescent="0.25">
      <c r="A5" s="10" t="s">
        <v>11</v>
      </c>
      <c r="B5" s="192"/>
      <c r="C5" s="192"/>
      <c r="D5" s="192"/>
      <c r="E5" s="47"/>
      <c r="F5" s="250">
        <f>Zusammenfassung!B4</f>
        <v>0</v>
      </c>
      <c r="G5" s="250"/>
      <c r="H5" s="250"/>
      <c r="I5" s="250"/>
      <c r="J5" s="251"/>
    </row>
    <row r="6" spans="1:15" ht="15.75" thickBot="1" x14ac:dyDescent="0.3">
      <c r="A6" s="11" t="s">
        <v>12</v>
      </c>
      <c r="B6" s="193"/>
      <c r="C6" s="193"/>
      <c r="D6" s="193"/>
      <c r="E6" s="194"/>
      <c r="F6" s="48" t="s">
        <v>61</v>
      </c>
      <c r="G6" s="195">
        <f>Zusammenfassung!C5</f>
        <v>0</v>
      </c>
      <c r="H6" s="252"/>
      <c r="I6" s="252"/>
      <c r="J6" s="253"/>
    </row>
    <row r="7" spans="1:15" ht="16.5" customHeight="1" x14ac:dyDescent="0.3">
      <c r="A7" s="196" t="s">
        <v>72</v>
      </c>
      <c r="B7" s="197" t="s">
        <v>9</v>
      </c>
      <c r="C7" s="198" t="s">
        <v>17</v>
      </c>
      <c r="D7" s="196" t="s">
        <v>19</v>
      </c>
      <c r="E7" s="197" t="s">
        <v>20</v>
      </c>
      <c r="F7" s="4"/>
      <c r="G7" s="199"/>
      <c r="H7" s="4"/>
      <c r="I7" s="200"/>
      <c r="J7" s="200"/>
    </row>
    <row r="8" spans="1:15" x14ac:dyDescent="0.25">
      <c r="A8" s="44">
        <f>SUM(B8:E8)</f>
        <v>0</v>
      </c>
      <c r="B8" s="142"/>
      <c r="C8" s="110"/>
      <c r="D8" s="143"/>
      <c r="E8" s="110"/>
      <c r="F8" s="55" t="s">
        <v>77</v>
      </c>
      <c r="G8" s="56"/>
      <c r="H8" s="148"/>
      <c r="I8" s="149"/>
      <c r="J8" s="150"/>
    </row>
    <row r="9" spans="1:15" x14ac:dyDescent="0.25">
      <c r="A9" s="207">
        <f>SUM(B9:E9)</f>
        <v>0</v>
      </c>
      <c r="B9" s="142"/>
      <c r="C9" s="110"/>
      <c r="D9" s="143"/>
      <c r="E9" s="110"/>
      <c r="F9" s="10" t="s">
        <v>76</v>
      </c>
      <c r="G9" s="60"/>
      <c r="H9" s="151"/>
      <c r="I9" s="151"/>
      <c r="J9" s="152"/>
    </row>
    <row r="10" spans="1:15" x14ac:dyDescent="0.25">
      <c r="A10" s="44">
        <f>SUM(B10:E10)</f>
        <v>0</v>
      </c>
      <c r="B10" s="142"/>
      <c r="C10" s="110"/>
      <c r="D10" s="143"/>
      <c r="E10" s="110"/>
      <c r="F10" s="202" t="s">
        <v>78</v>
      </c>
      <c r="G10" s="203"/>
      <c r="H10" s="149"/>
      <c r="I10" s="149"/>
      <c r="J10" s="150"/>
    </row>
    <row r="11" spans="1:15" x14ac:dyDescent="0.25">
      <c r="A11" s="201"/>
      <c r="B11" s="201" t="s">
        <v>59</v>
      </c>
      <c r="C11" s="110"/>
      <c r="D11" s="201" t="s">
        <v>60</v>
      </c>
      <c r="E11" s="111"/>
      <c r="F11" s="204" t="s">
        <v>73</v>
      </c>
      <c r="G11" s="204"/>
      <c r="H11" s="204"/>
      <c r="I11" s="204"/>
      <c r="J11" s="152"/>
    </row>
    <row r="12" spans="1:15" ht="33.6" customHeight="1" thickBot="1" x14ac:dyDescent="0.3">
      <c r="A12" s="64" t="s">
        <v>39</v>
      </c>
      <c r="B12" s="64" t="s">
        <v>18</v>
      </c>
      <c r="C12" s="64" t="s">
        <v>71</v>
      </c>
      <c r="D12" s="64" t="s">
        <v>51</v>
      </c>
      <c r="E12" s="254" t="s">
        <v>74</v>
      </c>
      <c r="F12" s="255"/>
      <c r="G12" s="171" t="s">
        <v>52</v>
      </c>
      <c r="H12" s="190" t="s">
        <v>8</v>
      </c>
      <c r="I12" s="190" t="s">
        <v>25</v>
      </c>
      <c r="J12" s="69" t="s">
        <v>53</v>
      </c>
    </row>
    <row r="13" spans="1:15" ht="15.75" thickBot="1" x14ac:dyDescent="0.3">
      <c r="A13" s="208" t="s">
        <v>30</v>
      </c>
      <c r="B13" s="209"/>
      <c r="C13" s="209"/>
      <c r="D13" s="209"/>
      <c r="E13" s="210" t="s">
        <v>6</v>
      </c>
      <c r="F13" s="211"/>
      <c r="G13" s="212"/>
      <c r="H13" s="213"/>
      <c r="I13" s="214">
        <f>SUM(I15:I17)</f>
        <v>0</v>
      </c>
      <c r="J13" s="215">
        <f>SUM(J14+J18+J22+J26)</f>
        <v>0</v>
      </c>
    </row>
    <row r="14" spans="1:15" x14ac:dyDescent="0.25">
      <c r="A14" s="153" t="s">
        <v>21</v>
      </c>
      <c r="B14" s="154"/>
      <c r="C14" s="155"/>
      <c r="D14" s="155"/>
      <c r="E14" s="156" t="s">
        <v>34</v>
      </c>
      <c r="F14" s="156" t="s">
        <v>35</v>
      </c>
      <c r="G14" s="156"/>
      <c r="H14" s="156"/>
      <c r="I14" s="178" t="str">
        <f>"max. "&amp;SUM('FW1'!F8+'FW2'!F8+'FW3'!F8+'FW4'!F8)&amp;" Std."</f>
        <v>max. 0 Std.</v>
      </c>
      <c r="J14" s="170">
        <f>SUM(J15:J17)</f>
        <v>0</v>
      </c>
    </row>
    <row r="15" spans="1:15" s="1" customFormat="1" x14ac:dyDescent="0.25">
      <c r="A15" s="112"/>
      <c r="B15" s="107"/>
      <c r="C15" s="108"/>
      <c r="D15" s="108"/>
      <c r="E15" s="109"/>
      <c r="F15" s="108"/>
      <c r="G15" s="108"/>
      <c r="H15" s="110"/>
      <c r="I15" s="110"/>
      <c r="J15" s="219"/>
      <c r="O15" s="41"/>
    </row>
    <row r="16" spans="1:15" s="1" customFormat="1" x14ac:dyDescent="0.25">
      <c r="A16" s="112" t="s">
        <v>50</v>
      </c>
      <c r="B16" s="107"/>
      <c r="C16" s="108"/>
      <c r="D16" s="108"/>
      <c r="E16" s="109"/>
      <c r="F16" s="108"/>
      <c r="G16" s="108"/>
      <c r="H16" s="110"/>
      <c r="I16" s="110"/>
      <c r="J16" s="219"/>
      <c r="O16" s="41"/>
    </row>
    <row r="17" spans="1:15" s="1" customFormat="1" ht="15.75" thickBot="1" x14ac:dyDescent="0.3">
      <c r="A17" s="112" t="s">
        <v>50</v>
      </c>
      <c r="B17" s="107"/>
      <c r="C17" s="108"/>
      <c r="D17" s="108"/>
      <c r="E17" s="109"/>
      <c r="F17" s="108"/>
      <c r="G17" s="108"/>
      <c r="H17" s="110"/>
      <c r="I17" s="110"/>
      <c r="J17" s="219"/>
      <c r="O17" s="41"/>
    </row>
    <row r="18" spans="1:15" x14ac:dyDescent="0.25">
      <c r="A18" s="157" t="s">
        <v>22</v>
      </c>
      <c r="B18" s="158"/>
      <c r="C18" s="158"/>
      <c r="D18" s="158"/>
      <c r="E18" s="159" t="s">
        <v>55</v>
      </c>
      <c r="F18" s="160"/>
      <c r="G18" s="160"/>
      <c r="H18" s="161">
        <v>25</v>
      </c>
      <c r="I18" s="182">
        <f>SUM(I19:I21)</f>
        <v>0</v>
      </c>
      <c r="J18" s="205">
        <f>SUM(J19:J21)</f>
        <v>0</v>
      </c>
    </row>
    <row r="19" spans="1:15" s="1" customFormat="1" x14ac:dyDescent="0.25">
      <c r="A19" s="42"/>
      <c r="B19" s="107"/>
      <c r="C19" s="114"/>
      <c r="D19" s="114"/>
      <c r="E19" s="115"/>
      <c r="F19" s="110"/>
      <c r="G19" s="110"/>
      <c r="H19" s="224">
        <v>25</v>
      </c>
      <c r="I19" s="110"/>
      <c r="J19" s="219"/>
    </row>
    <row r="20" spans="1:15" s="1" customFormat="1" x14ac:dyDescent="0.25">
      <c r="A20" s="42" t="s">
        <v>50</v>
      </c>
      <c r="B20" s="107"/>
      <c r="C20" s="114"/>
      <c r="D20" s="114"/>
      <c r="E20" s="115"/>
      <c r="F20" s="110"/>
      <c r="G20" s="110"/>
      <c r="H20" s="224">
        <v>25</v>
      </c>
      <c r="I20" s="110"/>
      <c r="J20" s="219"/>
    </row>
    <row r="21" spans="1:15" s="1" customFormat="1" ht="15.75" thickBot="1" x14ac:dyDescent="0.3">
      <c r="A21" s="116" t="s">
        <v>50</v>
      </c>
      <c r="B21" s="117"/>
      <c r="C21" s="118"/>
      <c r="D21" s="118"/>
      <c r="E21" s="119"/>
      <c r="F21" s="113"/>
      <c r="G21" s="113"/>
      <c r="H21" s="225">
        <v>25</v>
      </c>
      <c r="I21" s="113"/>
      <c r="J21" s="220"/>
    </row>
    <row r="22" spans="1:15" x14ac:dyDescent="0.25">
      <c r="A22" s="157" t="s">
        <v>23</v>
      </c>
      <c r="B22" s="158"/>
      <c r="C22" s="158"/>
      <c r="D22" s="158"/>
      <c r="E22" s="159" t="s">
        <v>56</v>
      </c>
      <c r="F22" s="160"/>
      <c r="G22" s="160"/>
      <c r="H22" s="162">
        <v>40</v>
      </c>
      <c r="I22" s="206">
        <f>SUM(I23:I25)</f>
        <v>0</v>
      </c>
      <c r="J22" s="170">
        <f>SUM(J23:J25)</f>
        <v>0</v>
      </c>
    </row>
    <row r="23" spans="1:15" s="1" customFormat="1" x14ac:dyDescent="0.25">
      <c r="A23" s="42"/>
      <c r="B23" s="107"/>
      <c r="C23" s="114"/>
      <c r="D23" s="114"/>
      <c r="E23" s="120"/>
      <c r="F23" s="110"/>
      <c r="G23" s="110"/>
      <c r="H23" s="224">
        <v>40</v>
      </c>
      <c r="I23" s="110"/>
      <c r="J23" s="219"/>
    </row>
    <row r="24" spans="1:15" s="1" customFormat="1" x14ac:dyDescent="0.25">
      <c r="A24" s="42" t="s">
        <v>50</v>
      </c>
      <c r="B24" s="107"/>
      <c r="C24" s="114"/>
      <c r="D24" s="114"/>
      <c r="E24" s="120"/>
      <c r="F24" s="110"/>
      <c r="G24" s="110"/>
      <c r="H24" s="224">
        <v>40</v>
      </c>
      <c r="I24" s="110"/>
      <c r="J24" s="219"/>
    </row>
    <row r="25" spans="1:15" s="1" customFormat="1" ht="15.75" thickBot="1" x14ac:dyDescent="0.3">
      <c r="A25" s="42" t="s">
        <v>50</v>
      </c>
      <c r="B25" s="107"/>
      <c r="C25" s="114"/>
      <c r="D25" s="114"/>
      <c r="E25" s="120"/>
      <c r="F25" s="110"/>
      <c r="G25" s="110"/>
      <c r="H25" s="224">
        <v>40</v>
      </c>
      <c r="I25" s="110"/>
      <c r="J25" s="219"/>
    </row>
    <row r="26" spans="1:15" ht="15.75" thickBot="1" x14ac:dyDescent="0.3">
      <c r="A26" s="163" t="s">
        <v>24</v>
      </c>
      <c r="B26" s="164"/>
      <c r="C26" s="164"/>
      <c r="D26" s="164"/>
      <c r="E26" s="165" t="s">
        <v>7</v>
      </c>
      <c r="F26" s="166"/>
      <c r="G26" s="166"/>
      <c r="H26" s="167"/>
      <c r="I26" s="168"/>
      <c r="J26" s="218">
        <f>ROUNDUP((SUM(J14+J18)*0.042),-0.5)</f>
        <v>0</v>
      </c>
    </row>
    <row r="27" spans="1:15" ht="30.75" thickBot="1" x14ac:dyDescent="0.3">
      <c r="A27" s="64" t="s">
        <v>39</v>
      </c>
      <c r="B27" s="64" t="s">
        <v>18</v>
      </c>
      <c r="C27" s="64" t="s">
        <v>71</v>
      </c>
      <c r="D27" s="64" t="s">
        <v>51</v>
      </c>
      <c r="E27" s="243" t="s">
        <v>74</v>
      </c>
      <c r="F27" s="244"/>
      <c r="G27" s="171" t="s">
        <v>52</v>
      </c>
      <c r="H27" s="68" t="s">
        <v>8</v>
      </c>
      <c r="I27" s="68" t="s">
        <v>25</v>
      </c>
      <c r="J27" s="69" t="s">
        <v>53</v>
      </c>
    </row>
    <row r="28" spans="1:15" x14ac:dyDescent="0.25">
      <c r="A28" s="208" t="s">
        <v>31</v>
      </c>
      <c r="B28" s="209"/>
      <c r="C28" s="209"/>
      <c r="D28" s="209"/>
      <c r="E28" s="210" t="s">
        <v>57</v>
      </c>
      <c r="F28" s="211"/>
      <c r="G28" s="211"/>
      <c r="H28" s="216">
        <v>5</v>
      </c>
      <c r="I28" s="217">
        <f>SUM(I29:I31)</f>
        <v>0</v>
      </c>
      <c r="J28" s="215">
        <f>SUM(J29:J31)</f>
        <v>0</v>
      </c>
    </row>
    <row r="29" spans="1:15" s="1" customFormat="1" x14ac:dyDescent="0.25">
      <c r="A29" s="42"/>
      <c r="B29" s="121"/>
      <c r="C29" s="114"/>
      <c r="D29" s="114"/>
      <c r="E29" s="115"/>
      <c r="F29" s="110"/>
      <c r="G29" s="110"/>
      <c r="H29" s="224">
        <v>5</v>
      </c>
      <c r="I29" s="110"/>
      <c r="J29" s="219"/>
    </row>
    <row r="30" spans="1:15" s="1" customFormat="1" x14ac:dyDescent="0.25">
      <c r="A30" s="42" t="s">
        <v>50</v>
      </c>
      <c r="B30" s="121"/>
      <c r="C30" s="114"/>
      <c r="D30" s="114"/>
      <c r="E30" s="115"/>
      <c r="F30" s="110"/>
      <c r="G30" s="110"/>
      <c r="H30" s="224">
        <v>5</v>
      </c>
      <c r="I30" s="110"/>
      <c r="J30" s="219"/>
    </row>
    <row r="31" spans="1:15" s="1" customFormat="1" x14ac:dyDescent="0.25">
      <c r="A31" s="42" t="s">
        <v>50</v>
      </c>
      <c r="B31" s="121"/>
      <c r="C31" s="114"/>
      <c r="D31" s="114"/>
      <c r="E31" s="115"/>
      <c r="F31" s="110"/>
      <c r="G31" s="110"/>
      <c r="H31" s="224">
        <v>5</v>
      </c>
      <c r="I31" s="110"/>
      <c r="J31" s="219"/>
    </row>
    <row r="32" spans="1:15" ht="30.75" customHeight="1" thickBot="1" x14ac:dyDescent="0.3">
      <c r="A32" s="64" t="s">
        <v>39</v>
      </c>
      <c r="B32" s="64" t="s">
        <v>18</v>
      </c>
      <c r="C32" s="64" t="s">
        <v>71</v>
      </c>
      <c r="D32" s="64" t="s">
        <v>51</v>
      </c>
      <c r="E32" s="243" t="s">
        <v>74</v>
      </c>
      <c r="F32" s="244"/>
      <c r="G32" s="171" t="s">
        <v>52</v>
      </c>
      <c r="H32" s="68" t="s">
        <v>8</v>
      </c>
      <c r="I32" s="68" t="s">
        <v>25</v>
      </c>
      <c r="J32" s="69" t="s">
        <v>53</v>
      </c>
    </row>
    <row r="33" spans="1:10" ht="15.75" thickBot="1" x14ac:dyDescent="0.3">
      <c r="A33" s="208" t="s">
        <v>13</v>
      </c>
      <c r="B33" s="209"/>
      <c r="C33" s="209"/>
      <c r="D33" s="209"/>
      <c r="E33" s="210" t="s">
        <v>3</v>
      </c>
      <c r="F33" s="211"/>
      <c r="G33" s="211"/>
      <c r="H33" s="216"/>
      <c r="I33" s="217"/>
      <c r="J33" s="215">
        <f>SUM(J34+J35+J36)</f>
        <v>0</v>
      </c>
    </row>
    <row r="34" spans="1:10" ht="15.75" thickBot="1" x14ac:dyDescent="0.3">
      <c r="A34" s="172" t="s">
        <v>66</v>
      </c>
      <c r="B34" s="173"/>
      <c r="C34" s="174"/>
      <c r="D34" s="173"/>
      <c r="E34" s="175" t="s">
        <v>79</v>
      </c>
      <c r="F34" s="176"/>
      <c r="G34" s="177"/>
      <c r="H34" s="175"/>
      <c r="I34" s="178"/>
      <c r="J34" s="170">
        <f>SUM((0.6*B8*B9)+(0.6*C8*C9)+(0.6*D8*D9)+(0.6*E8*E9))</f>
        <v>0</v>
      </c>
    </row>
    <row r="35" spans="1:10" ht="15.75" thickBot="1" x14ac:dyDescent="0.3">
      <c r="A35" s="179" t="s">
        <v>67</v>
      </c>
      <c r="B35" s="180"/>
      <c r="C35" s="180"/>
      <c r="D35" s="180"/>
      <c r="E35" s="181" t="s">
        <v>80</v>
      </c>
      <c r="F35" s="182"/>
      <c r="G35" s="182"/>
      <c r="H35" s="183"/>
      <c r="I35" s="182"/>
      <c r="J35" s="170">
        <f>SUM((1.5*B8*B9)+(1.5*C8*C9)+(1.5*D8*D9)+(1.5*E8*E9))</f>
        <v>0</v>
      </c>
    </row>
    <row r="36" spans="1:10" x14ac:dyDescent="0.25">
      <c r="A36" s="179" t="s">
        <v>69</v>
      </c>
      <c r="B36" s="180"/>
      <c r="C36" s="180"/>
      <c r="D36" s="180"/>
      <c r="E36" s="181" t="s">
        <v>81</v>
      </c>
      <c r="F36" s="182"/>
      <c r="G36" s="182"/>
      <c r="H36" s="184"/>
      <c r="I36" s="185"/>
      <c r="J36" s="170">
        <f>SUM(J37:J39)</f>
        <v>0</v>
      </c>
    </row>
    <row r="37" spans="1:10" x14ac:dyDescent="0.25">
      <c r="A37" s="42"/>
      <c r="B37" s="107"/>
      <c r="C37" s="114"/>
      <c r="D37" s="114"/>
      <c r="E37" s="120"/>
      <c r="F37" s="110"/>
      <c r="G37" s="110"/>
      <c r="H37" s="224"/>
      <c r="I37" s="110"/>
      <c r="J37" s="219"/>
    </row>
    <row r="38" spans="1:10" x14ac:dyDescent="0.25">
      <c r="A38" s="42" t="s">
        <v>50</v>
      </c>
      <c r="B38" s="107"/>
      <c r="C38" s="114"/>
      <c r="D38" s="114"/>
      <c r="E38" s="120"/>
      <c r="F38" s="110"/>
      <c r="G38" s="110"/>
      <c r="H38" s="224"/>
      <c r="I38" s="110"/>
      <c r="J38" s="219"/>
    </row>
    <row r="39" spans="1:10" ht="15.75" thickBot="1" x14ac:dyDescent="0.3">
      <c r="A39" s="42" t="s">
        <v>50</v>
      </c>
      <c r="B39" s="107"/>
      <c r="C39" s="114"/>
      <c r="D39" s="114"/>
      <c r="E39" s="120"/>
      <c r="F39" s="110"/>
      <c r="G39" s="110"/>
      <c r="H39" s="224"/>
      <c r="I39" s="110"/>
      <c r="J39" s="219"/>
    </row>
    <row r="40" spans="1:10" ht="19.5" thickBot="1" x14ac:dyDescent="0.35">
      <c r="A40" s="186" t="s">
        <v>54</v>
      </c>
      <c r="B40" s="187"/>
      <c r="C40" s="187"/>
      <c r="D40" s="187"/>
      <c r="E40" s="188"/>
      <c r="F40" s="188"/>
      <c r="G40" s="188"/>
      <c r="H40" s="189"/>
      <c r="I40" s="189"/>
      <c r="J40" s="169">
        <f>SUM(J13+J28+J33)</f>
        <v>0</v>
      </c>
    </row>
  </sheetData>
  <sheetProtection algorithmName="SHA-512" hashValue="5Ms3Ze2eDGmjMhqmIfYGWJBXtnxgQx7V8ztBxYnKHcz8dHgbsA+rjdiERzGbgvUTrknm4pxKDIyW3Sx6RmoA7g==" saltValue="OUp7F/yu3F5g6yz20SJldw==" spinCount="100000" sheet="1" formatCells="0" formatColumns="0" formatRows="0" insertColumns="0" insertRows="0" deleteColumns="0" deleteRows="0" selectLockedCells="1"/>
  <mergeCells count="7">
    <mergeCell ref="E27:F27"/>
    <mergeCell ref="E32:F32"/>
    <mergeCell ref="A3:J3"/>
    <mergeCell ref="F4:J4"/>
    <mergeCell ref="F5:J5"/>
    <mergeCell ref="H6:J6"/>
    <mergeCell ref="E12:F12"/>
  </mergeCells>
  <dataValidations count="6">
    <dataValidation type="whole" operator="lessThanOrEqual" allowBlank="1" showInputMessage="1" showErrorMessage="1" error="Öffentlichkeitsarbeit max. 8 Std. x 25 €" sqref="I18 I35">
      <formula1>8</formula1>
    </dataValidation>
    <dataValidation type="whole" operator="lessThanOrEqual" allowBlank="1" showInputMessage="1" showErrorMessage="1" error="Technischer Support max. 3 Std. x 40 € " sqref="I22 I36">
      <formula1>3</formula1>
    </dataValidation>
    <dataValidation type="whole" operator="lessThanOrEqual" allowBlank="1" showInputMessage="1" showErrorMessage="1" error="max. 20 Std." sqref="I28">
      <formula1>20</formula1>
    </dataValidation>
    <dataValidation type="decimal" operator="lessThanOrEqual" allowBlank="1" showInputMessage="1" showErrorMessage="1" error="Künstler*innen max. 80 Std. max. 50 € / 60 Min." sqref="H14 H34">
      <formula1>50</formula1>
    </dataValidation>
    <dataValidation type="date" allowBlank="1" showInputMessage="1" showErrorMessage="1" error="Bitte Datum zwichen dem 01.06.2021 und 31.08.2022 angeben" sqref="J11">
      <formula1>44348</formula1>
      <formula2>44804</formula2>
    </dataValidation>
    <dataValidation type="date" allowBlank="1" showInputMessage="1" showErrorMessage="1" sqref="C11 E11">
      <formula1>44348</formula1>
      <formula2>44804</formula2>
    </dataValidation>
  </dataValidations>
  <pageMargins left="0.7" right="0.7" top="0.78740157499999996" bottom="0.78740157499999996" header="0.3" footer="0.3"/>
  <pageSetup paperSize="9" scale="75" fitToHeight="0" orientation="landscape" r:id="rId1"/>
  <rowBreaks count="1" manualBreakCount="1">
    <brk id="31" max="16383" man="1"/>
  </rowBreaks>
  <ignoredErrors>
    <ignoredError sqref="A18 A14 A22 A26 A34:A36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Zusammenfassung!$A$7:$A$10</xm:f>
          </x14:formula1>
          <xm:sqref>B19:B21 B23:B25 B29:B31 B15:B17 B37:B39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Zusammenfassung</vt:lpstr>
      <vt:lpstr>FW1</vt:lpstr>
      <vt:lpstr>FW2</vt:lpstr>
      <vt:lpstr>FW3</vt:lpstr>
      <vt:lpstr>FW4</vt:lpstr>
      <vt:lpstr>Belegliste</vt:lpstr>
      <vt:lpstr>Belegliste!Druckbereich</vt:lpstr>
      <vt:lpstr>Zusammenfassung!Druckbereich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Jahn</dc:creator>
  <cp:lastModifiedBy>Patrick Adamscheck</cp:lastModifiedBy>
  <cp:lastPrinted>2021-06-17T13:47:34Z</cp:lastPrinted>
  <dcterms:created xsi:type="dcterms:W3CDTF">2021-04-06T14:45:13Z</dcterms:created>
  <dcterms:modified xsi:type="dcterms:W3CDTF">2021-06-18T12:44:28Z</dcterms:modified>
</cp:coreProperties>
</file>